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kh\iCloudDrive\Alcohol\Whisky\Samples\"/>
    </mc:Choice>
  </mc:AlternateContent>
  <xr:revisionPtr revIDLastSave="0" documentId="8_{6F638834-DC8F-44BA-BAC4-C2F0D65F68F9}" xr6:coauthVersionLast="47" xr6:coauthVersionMax="47" xr10:uidLastSave="{00000000-0000-0000-0000-000000000000}"/>
  <bookViews>
    <workbookView xWindow="23130" yWindow="4080" windowWidth="26010" windowHeight="13365" xr2:uid="{235BAE82-3D0E-40D7-B606-45AFE4ED9325}"/>
  </bookViews>
  <sheets>
    <sheet name="Whisky" sheetId="35" r:id="rId1"/>
    <sheet name="Malternative" sheetId="2" r:id="rId2"/>
  </sheets>
  <definedNames>
    <definedName name="_xlnm._FilterDatabase" localSheetId="1" hidden="1">Malternative!$B$4:$N$11</definedName>
    <definedName name="_xlnm._FilterDatabase" localSheetId="0" hidden="1">Whisky!$B$5:$V$173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174" i="35" l="1"/>
  <c r="AE174" i="35"/>
  <c r="AD174" i="35"/>
  <c r="AC174" i="35"/>
  <c r="C175" i="35" s="1"/>
  <c r="AG173" i="35"/>
  <c r="AG172" i="35"/>
  <c r="AG171" i="35"/>
  <c r="AG170" i="35"/>
  <c r="AG169" i="35"/>
  <c r="AG168" i="35"/>
  <c r="AG167" i="35"/>
  <c r="AG166" i="35"/>
  <c r="AG165" i="35"/>
  <c r="AG164" i="35"/>
  <c r="AG163" i="35"/>
  <c r="AG162" i="35"/>
  <c r="AG161" i="35"/>
  <c r="AG160" i="35"/>
  <c r="AG159" i="35"/>
  <c r="AG158" i="35"/>
  <c r="AG157" i="35"/>
  <c r="AG156" i="35"/>
  <c r="AG155" i="35"/>
  <c r="AG154" i="35"/>
  <c r="AG153" i="35"/>
  <c r="AG152" i="35"/>
  <c r="AG151" i="35"/>
  <c r="AG150" i="35"/>
  <c r="AG149" i="35"/>
  <c r="AG148" i="35"/>
  <c r="AG147" i="35"/>
  <c r="AG146" i="35"/>
  <c r="AG145" i="35"/>
  <c r="AG144" i="35"/>
  <c r="AG143" i="35"/>
  <c r="AG142" i="35"/>
  <c r="AG141" i="35"/>
  <c r="AG140" i="35"/>
  <c r="AG139" i="35"/>
  <c r="AG138" i="35"/>
  <c r="AG137" i="35"/>
  <c r="AG136" i="35"/>
  <c r="AG135" i="35"/>
  <c r="AG134" i="35"/>
  <c r="AG133" i="35"/>
  <c r="AG132" i="35"/>
  <c r="AG131" i="35"/>
  <c r="AG130" i="35"/>
  <c r="AG129" i="35"/>
  <c r="AG128" i="35"/>
  <c r="AG127" i="35"/>
  <c r="AG126" i="35"/>
  <c r="AG125" i="35"/>
  <c r="AG124" i="35"/>
  <c r="AG123" i="35"/>
  <c r="AG122" i="35"/>
  <c r="AG121" i="35"/>
  <c r="AG120" i="35"/>
  <c r="AG119" i="35"/>
  <c r="AG118" i="35"/>
  <c r="AG117" i="35"/>
  <c r="AG116" i="35"/>
  <c r="AG115" i="35"/>
  <c r="AG114" i="35"/>
  <c r="AG113" i="35"/>
  <c r="AG112" i="35"/>
  <c r="AG111" i="35"/>
  <c r="AG110" i="35"/>
  <c r="AG109" i="35"/>
  <c r="AG108" i="35"/>
  <c r="AG107" i="35"/>
  <c r="AG106" i="35"/>
  <c r="AG105" i="35"/>
  <c r="AG104" i="35"/>
  <c r="AG103" i="35"/>
  <c r="AG102" i="35"/>
  <c r="AG101" i="35"/>
  <c r="AG100" i="35"/>
  <c r="AG99" i="35"/>
  <c r="AG98" i="35"/>
  <c r="AG97" i="35"/>
  <c r="AG96" i="35"/>
  <c r="AG95" i="35"/>
  <c r="AG94" i="35"/>
  <c r="AG93" i="35"/>
  <c r="AG92" i="35"/>
  <c r="AG91" i="35"/>
  <c r="AG90" i="35"/>
  <c r="AG89" i="35"/>
  <c r="AG88" i="35"/>
  <c r="AG87" i="35"/>
  <c r="AG86" i="35"/>
  <c r="AG85" i="35"/>
  <c r="AG84" i="35"/>
  <c r="AG83" i="35"/>
  <c r="AG82" i="35"/>
  <c r="AG81" i="35"/>
  <c r="AG80" i="35"/>
  <c r="AG79" i="35"/>
  <c r="AG78" i="35"/>
  <c r="AG77" i="35"/>
  <c r="AG76" i="35"/>
  <c r="AG75" i="35"/>
  <c r="AG74" i="35"/>
  <c r="AG73" i="35"/>
  <c r="AG72" i="35"/>
  <c r="AG71" i="35"/>
  <c r="AG70" i="35"/>
  <c r="AG69" i="35"/>
  <c r="AG68" i="35"/>
  <c r="AG67" i="35"/>
  <c r="AG66" i="35"/>
  <c r="AG65" i="35"/>
  <c r="AG64" i="35"/>
  <c r="AG63" i="35"/>
  <c r="AG62" i="35"/>
  <c r="AG61" i="35"/>
  <c r="AG60" i="35"/>
  <c r="AG59" i="35"/>
  <c r="AG58" i="35"/>
  <c r="AG57" i="35"/>
  <c r="AG56" i="35"/>
  <c r="AG55" i="35"/>
  <c r="AG54" i="35"/>
  <c r="AG53" i="35"/>
  <c r="AG52" i="35"/>
  <c r="AG51" i="35"/>
  <c r="AG50" i="35"/>
  <c r="AG49" i="35"/>
  <c r="AG48" i="35"/>
  <c r="AG47" i="35"/>
  <c r="AG46" i="35"/>
  <c r="AG45" i="35"/>
  <c r="AG44" i="35"/>
  <c r="AG43" i="35"/>
  <c r="AG42" i="35"/>
  <c r="AG41" i="35"/>
  <c r="AG40" i="35"/>
  <c r="AG39" i="35"/>
  <c r="AG38" i="35"/>
  <c r="AG37" i="35"/>
  <c r="AG36" i="35"/>
  <c r="AG35" i="35"/>
  <c r="AG34" i="35"/>
  <c r="AG33" i="35"/>
  <c r="AG32" i="35"/>
  <c r="AG31" i="35"/>
  <c r="AG30" i="35"/>
  <c r="AG29" i="35"/>
  <c r="AG28" i="35"/>
  <c r="AG27" i="35"/>
  <c r="AG26" i="35"/>
  <c r="AG25" i="35"/>
  <c r="AG24" i="35"/>
  <c r="AG23" i="35"/>
  <c r="AG22" i="35"/>
  <c r="AG21" i="35"/>
  <c r="AG20" i="35"/>
  <c r="AG19" i="35"/>
  <c r="AG18" i="35"/>
  <c r="AG17" i="35"/>
  <c r="AG16" i="35"/>
  <c r="AG15" i="35"/>
  <c r="AG14" i="35"/>
  <c r="AG13" i="35"/>
  <c r="AG12" i="35"/>
  <c r="AG11" i="35"/>
  <c r="AG10" i="35"/>
  <c r="AG9" i="35"/>
  <c r="AG8" i="35"/>
  <c r="AG174" i="35" s="1"/>
  <c r="C176" i="35" s="1"/>
  <c r="C178" i="35" s="1"/>
  <c r="AG7" i="35"/>
  <c r="AG6" i="35"/>
  <c r="U13" i="2" l="1"/>
  <c r="T13" i="2"/>
  <c r="S13" i="2"/>
  <c r="X12" i="2"/>
  <c r="W12" i="2"/>
  <c r="V12" i="2"/>
  <c r="X11" i="2"/>
  <c r="W11" i="2"/>
  <c r="V11" i="2"/>
  <c r="X10" i="2"/>
  <c r="W10" i="2"/>
  <c r="V10" i="2"/>
  <c r="X9" i="2"/>
  <c r="W9" i="2"/>
  <c r="V9" i="2"/>
  <c r="X8" i="2"/>
  <c r="W8" i="2"/>
  <c r="V8" i="2"/>
  <c r="X7" i="2"/>
  <c r="W7" i="2"/>
  <c r="V7" i="2"/>
  <c r="X6" i="2"/>
  <c r="W6" i="2"/>
  <c r="V6" i="2"/>
  <c r="X5" i="2"/>
  <c r="W5" i="2"/>
  <c r="V5" i="2"/>
  <c r="V13" i="2" s="1"/>
  <c r="W13" i="2" l="1"/>
  <c r="X13" i="2"/>
  <c r="C14" i="2"/>
  <c r="C15" i="2"/>
  <c r="C17" i="2" s="1"/>
</calcChain>
</file>

<file path=xl/sharedStrings.xml><?xml version="1.0" encoding="utf-8"?>
<sst xmlns="http://schemas.openxmlformats.org/spreadsheetml/2006/main" count="3025" uniqueCount="852">
  <si>
    <t>New Additions</t>
  </si>
  <si>
    <t>Brand</t>
  </si>
  <si>
    <t>Bottle</t>
  </si>
  <si>
    <t>Bottling Serie</t>
  </si>
  <si>
    <t>Edition/Batch</t>
  </si>
  <si>
    <t>Age</t>
  </si>
  <si>
    <t>Vintage</t>
  </si>
  <si>
    <t>Year of Bottling</t>
  </si>
  <si>
    <t>ABV/Proof</t>
  </si>
  <si>
    <t>Colored</t>
  </si>
  <si>
    <t>Filtered</t>
  </si>
  <si>
    <t>Distillation Date</t>
  </si>
  <si>
    <t>Bottling Date</t>
  </si>
  <si>
    <t>Cask No.</t>
  </si>
  <si>
    <t>No. of Bottles</t>
  </si>
  <si>
    <t>Bottle No.</t>
  </si>
  <si>
    <t>Bottle Code</t>
  </si>
  <si>
    <t>EAN</t>
  </si>
  <si>
    <t>Country</t>
  </si>
  <si>
    <t>Region</t>
  </si>
  <si>
    <t>Type</t>
  </si>
  <si>
    <t>Cask Type</t>
  </si>
  <si>
    <t>Price 2cl + New Bottle</t>
  </si>
  <si>
    <t>Price 3cl + New Bottle</t>
  </si>
  <si>
    <t>Price 6cl + New Bottle</t>
  </si>
  <si>
    <t>WB-Number</t>
  </si>
  <si>
    <t>Date Added</t>
  </si>
  <si>
    <t>2cl</t>
  </si>
  <si>
    <t>3cl</t>
  </si>
  <si>
    <t>6cl</t>
  </si>
  <si>
    <t>Ardnamurchan</t>
  </si>
  <si>
    <t>Mezcal Cask Release</t>
  </si>
  <si>
    <t>-</t>
  </si>
  <si>
    <t>NAS</t>
  </si>
  <si>
    <t>55.0%</t>
  </si>
  <si>
    <t>Natural Color</t>
  </si>
  <si>
    <t>Non Chill Filtered</t>
  </si>
  <si>
    <t>Scotland</t>
  </si>
  <si>
    <t>Highland</t>
  </si>
  <si>
    <t>Single Malt</t>
  </si>
  <si>
    <t>20 Peated Mezcal Casks</t>
  </si>
  <si>
    <t>The Midgie</t>
  </si>
  <si>
    <t>Batch 2</t>
  </si>
  <si>
    <t>48.0%</t>
  </si>
  <si>
    <t>Ex-Bourbon Barrel, Port Barriques &amp; Sherry Casks</t>
  </si>
  <si>
    <t>Arran</t>
  </si>
  <si>
    <t>10 Years Old</t>
  </si>
  <si>
    <t>Small Batch</t>
  </si>
  <si>
    <t>Bottled for Whiskynet Hungary - Peated 42PPM</t>
  </si>
  <si>
    <t>5060044487903</t>
  </si>
  <si>
    <t>Islands</t>
  </si>
  <si>
    <t>Patricius Tokaj Aszu Finish for 18 Months</t>
  </si>
  <si>
    <t>50.0%</t>
  </si>
  <si>
    <t>Ex-Bourbon</t>
  </si>
  <si>
    <t>A Tennessee Distillery</t>
  </si>
  <si>
    <t>2016 (WMC)</t>
  </si>
  <si>
    <t>59.8%</t>
  </si>
  <si>
    <t>USA</t>
  </si>
  <si>
    <t>Tennessee</t>
  </si>
  <si>
    <t>Bourbon</t>
  </si>
  <si>
    <t>New American Oak Barrel</t>
  </si>
  <si>
    <t>The Ultimate - Cask Strength</t>
  </si>
  <si>
    <t>Speyside</t>
  </si>
  <si>
    <t>Bourbon Barrel</t>
  </si>
  <si>
    <t>Balcones</t>
  </si>
  <si>
    <t>American Oak - 03 Years Old (WTF 2020 Bottling)</t>
  </si>
  <si>
    <t>WTF</t>
  </si>
  <si>
    <t>43 Months</t>
  </si>
  <si>
    <t>64.3% (128.6 Proof)</t>
  </si>
  <si>
    <t>Texas</t>
  </si>
  <si>
    <t>American Oak</t>
  </si>
  <si>
    <t>New American Oak</t>
  </si>
  <si>
    <t>Eclipse</t>
  </si>
  <si>
    <t>Pot Distilled - Straight Rye Whisky</t>
  </si>
  <si>
    <t>ECLIPSE22-1</t>
  </si>
  <si>
    <t>64.0%</t>
  </si>
  <si>
    <t>5060542510332</t>
  </si>
  <si>
    <t>Rye Whisky</t>
  </si>
  <si>
    <t>New Oak Barrel</t>
  </si>
  <si>
    <t>Mirador</t>
  </si>
  <si>
    <t>MIR22-1</t>
  </si>
  <si>
    <t>53.0%</t>
  </si>
  <si>
    <t>852757002314</t>
  </si>
  <si>
    <t>Second Used Oak</t>
  </si>
  <si>
    <t>Rumble Cask Reserve</t>
  </si>
  <si>
    <t>RCR19-1</t>
  </si>
  <si>
    <t>66.1%</t>
  </si>
  <si>
    <t>50605772510134</t>
  </si>
  <si>
    <t>Spirit</t>
  </si>
  <si>
    <t>Geen, spirit</t>
  </si>
  <si>
    <t>Rum Cask Finish - 03 Years Old (WTF 2021 Bottling)</t>
  </si>
  <si>
    <t>45 Months</t>
  </si>
  <si>
    <t>65.4% (130.8 Proof)</t>
  </si>
  <si>
    <t>American Oak/Rum Finish</t>
  </si>
  <si>
    <t>Texas Pot Still Bourbon</t>
  </si>
  <si>
    <t>TPSB21-5</t>
  </si>
  <si>
    <t>46.0% (92 Proof)</t>
  </si>
  <si>
    <t>5060542510196</t>
  </si>
  <si>
    <t>Texas Rye</t>
  </si>
  <si>
    <t>Rye100 21-1</t>
  </si>
  <si>
    <t>50.0% (100 Proof)</t>
  </si>
  <si>
    <t>5060542510042</t>
  </si>
  <si>
    <t>Rye</t>
  </si>
  <si>
    <t>Tres Hombres - ZZ Top</t>
  </si>
  <si>
    <t>Tres Hombres</t>
  </si>
  <si>
    <t>ZZ22-1</t>
  </si>
  <si>
    <t>852757002819</t>
  </si>
  <si>
    <t>Blend</t>
  </si>
  <si>
    <t>Ben Nevis</t>
  </si>
  <si>
    <t>Distillery Bottling</t>
  </si>
  <si>
    <t>46.0%</t>
  </si>
  <si>
    <t>02/0795</t>
  </si>
  <si>
    <t>5026673000234</t>
  </si>
  <si>
    <t>BenRiach</t>
  </si>
  <si>
    <t>Curiositas Peated - 10 Years</t>
  </si>
  <si>
    <t>Curiositas Peated</t>
  </si>
  <si>
    <t>10 Years</t>
  </si>
  <si>
    <t>LJ31174</t>
  </si>
  <si>
    <t>5060088790380</t>
  </si>
  <si>
    <t>Ex-Bourbon, Jamaican Rum &amp; Toasted Virgin Oak Casks</t>
  </si>
  <si>
    <t>Smoke Season</t>
  </si>
  <si>
    <t>52.8%</t>
  </si>
  <si>
    <t>LR41017</t>
  </si>
  <si>
    <t>5060716142291</t>
  </si>
  <si>
    <t>Ex-Bourbon Barrels &amp; Virgin American Oak Casks</t>
  </si>
  <si>
    <t>Benromach</t>
  </si>
  <si>
    <t>43.0</t>
  </si>
  <si>
    <t>5020613023680</t>
  </si>
  <si>
    <t>First Fill</t>
  </si>
  <si>
    <t>Blended Malt Scotch Whisky</t>
  </si>
  <si>
    <t>1995 (MM)</t>
  </si>
  <si>
    <t>Mission Gold - Coastal Embrace</t>
  </si>
  <si>
    <t>Chapter No. I</t>
  </si>
  <si>
    <t>55.1%</t>
  </si>
  <si>
    <t>5060353306292</t>
  </si>
  <si>
    <t>Blended Malt</t>
  </si>
  <si>
    <t>Bourbon Hogshead &amp; Cognac Puncheon</t>
  </si>
  <si>
    <t>Chapter No. II</t>
  </si>
  <si>
    <t>53.3%</t>
  </si>
  <si>
    <t>5060353306285</t>
  </si>
  <si>
    <t>54.2%</t>
  </si>
  <si>
    <t>Chapter No. IV</t>
  </si>
  <si>
    <t>52.3%</t>
  </si>
  <si>
    <t>Bourbon &amp; 6 Years Finish in PX Cask</t>
  </si>
  <si>
    <t>Chapter No. V</t>
  </si>
  <si>
    <t>52.2%</t>
  </si>
  <si>
    <t>Pauillac Wine Barrique</t>
  </si>
  <si>
    <t>46.3%</t>
  </si>
  <si>
    <t>Bourbon &amp; Sherry</t>
  </si>
  <si>
    <t>Blood Oath</t>
  </si>
  <si>
    <t>Pact No. 8</t>
  </si>
  <si>
    <t>Sour Mash Kentucky Straight Bourbon Whiskey</t>
  </si>
  <si>
    <t>49.3%</t>
  </si>
  <si>
    <t>Kentucky</t>
  </si>
  <si>
    <t>Calvados Cask Finish</t>
  </si>
  <si>
    <t>Bruichladdich</t>
  </si>
  <si>
    <t>Islay</t>
  </si>
  <si>
    <t>Single Cask</t>
  </si>
  <si>
    <t>48.9%</t>
  </si>
  <si>
    <t>Bourbon Hogshead</t>
  </si>
  <si>
    <t>57.0%</t>
  </si>
  <si>
    <t>The Ultimate</t>
  </si>
  <si>
    <t>The Classic Laddie</t>
  </si>
  <si>
    <t>L165046 21/231
2021/09/21 17:07</t>
  </si>
  <si>
    <t>5055807400312</t>
  </si>
  <si>
    <t>Variety of Casks (Ex-Bourbon, Sherry, Wine, Rum and Port)</t>
  </si>
  <si>
    <t>Buffalo Trace</t>
  </si>
  <si>
    <t>Kentucky Straight Bourbon Whiskey</t>
  </si>
  <si>
    <t>40.0% (80 Proof)</t>
  </si>
  <si>
    <t>L21113 0122114B</t>
  </si>
  <si>
    <t>080244009984</t>
  </si>
  <si>
    <t>Bunnahabhain</t>
  </si>
  <si>
    <t>12 Years</t>
  </si>
  <si>
    <t>2276084 L5 18:25 21228</t>
  </si>
  <si>
    <t>5029704217366</t>
  </si>
  <si>
    <t>Ex-Bourbon and Ex-Sherry Casks</t>
  </si>
  <si>
    <t>12 Years - Cask Strength - 2021 Edition</t>
  </si>
  <si>
    <t>12 Years - Cask Strength</t>
  </si>
  <si>
    <t>2021 Edition</t>
  </si>
  <si>
    <t>2276085 L5 xx:xx 21230</t>
  </si>
  <si>
    <t>5029704220601</t>
  </si>
  <si>
    <t>2014 (vW) Staoisha</t>
  </si>
  <si>
    <t>Bunnahabhain - 2014</t>
  </si>
  <si>
    <t>60.8%</t>
  </si>
  <si>
    <t>5021944108213</t>
  </si>
  <si>
    <t>Dechar/Rechar Hoghshead</t>
  </si>
  <si>
    <t>Bunnahabhain (Heavily Peated)</t>
  </si>
  <si>
    <t>8 Years Old (GM)</t>
  </si>
  <si>
    <t>The MacPhail's Collection</t>
  </si>
  <si>
    <t>Bunnahabhain - 8 Years Old</t>
  </si>
  <si>
    <t>43.0%</t>
  </si>
  <si>
    <t>21/12/16 162084</t>
  </si>
  <si>
    <t>5020613042315</t>
  </si>
  <si>
    <t>Limited Edition - Aonadh - 2011</t>
  </si>
  <si>
    <t>Limited Edition</t>
  </si>
  <si>
    <t>Aonadh</t>
  </si>
  <si>
    <t>56.2%</t>
  </si>
  <si>
    <t>2235311 L5 17:54 21112</t>
  </si>
  <si>
    <t>5029704220564</t>
  </si>
  <si>
    <t>Sherry Casks &amp; Port Finish</t>
  </si>
  <si>
    <t>Bushmills</t>
  </si>
  <si>
    <t>Original</t>
  </si>
  <si>
    <t>40.0%</t>
  </si>
  <si>
    <t>L0252IB002</t>
  </si>
  <si>
    <t>5055966801081</t>
  </si>
  <si>
    <t>Ireland</t>
  </si>
  <si>
    <t>Campbeltown Loch</t>
  </si>
  <si>
    <t>100% Campbeltown Whiskies</t>
  </si>
  <si>
    <t>23/122</t>
  </si>
  <si>
    <t>610854005016</t>
  </si>
  <si>
    <t>Campbeltown</t>
  </si>
  <si>
    <t>Cley</t>
  </si>
  <si>
    <t>4 Years Old</t>
  </si>
  <si>
    <t>Cask Friends</t>
  </si>
  <si>
    <t>52.5%</t>
  </si>
  <si>
    <t>Netherlands</t>
  </si>
  <si>
    <t>Kilchoman</t>
  </si>
  <si>
    <t>NB</t>
  </si>
  <si>
    <t>Compass Box</t>
  </si>
  <si>
    <t>The Spice Tree</t>
  </si>
  <si>
    <t>L 04 07 21</t>
  </si>
  <si>
    <t>5065000482602</t>
  </si>
  <si>
    <t>French Oak (Heads) + American Oak (Bodies)</t>
  </si>
  <si>
    <t>Craigellachie</t>
  </si>
  <si>
    <t>13 Years</t>
  </si>
  <si>
    <t>L22071ZA8051805</t>
  </si>
  <si>
    <t>5000277003389</t>
  </si>
  <si>
    <t>56.8%</t>
  </si>
  <si>
    <t>Deanston</t>
  </si>
  <si>
    <t>Fino Cask Finish</t>
  </si>
  <si>
    <t>1925080 L5 xx:xx 19044</t>
  </si>
  <si>
    <t>5029704219568</t>
  </si>
  <si>
    <t>Fino Sherry Cask Finish</t>
  </si>
  <si>
    <t>Elijah Craig</t>
  </si>
  <si>
    <t>Toasted Barrel</t>
  </si>
  <si>
    <t>47.0% (94 Proof)</t>
  </si>
  <si>
    <t>A30240643</t>
  </si>
  <si>
    <t>096749002870</t>
  </si>
  <si>
    <t>New Charred Oak / New Toasted Oak</t>
  </si>
  <si>
    <t>Four Roses</t>
  </si>
  <si>
    <t>Single Barrel - 20-1B</t>
  </si>
  <si>
    <t>Single Barrel</t>
  </si>
  <si>
    <t>Bourbon Casks</t>
  </si>
  <si>
    <t>Glencadam</t>
  </si>
  <si>
    <t>2011 (vW)</t>
  </si>
  <si>
    <t>Glencadam - 2011</t>
  </si>
  <si>
    <t>5021944108800</t>
  </si>
  <si>
    <t>GlenDronach</t>
  </si>
  <si>
    <t>15 Years Old</t>
  </si>
  <si>
    <t>Revival</t>
  </si>
  <si>
    <t>LS31317</t>
  </si>
  <si>
    <t>5060399687287</t>
  </si>
  <si>
    <t>Oloroso &amp; Pedro Ximenez Sherry</t>
  </si>
  <si>
    <t>Glen Elgin</t>
  </si>
  <si>
    <t>05-2025</t>
  </si>
  <si>
    <t>Clean as a Whistle - 85.87 (SMWS)</t>
  </si>
  <si>
    <t>Clean as a Whistle</t>
  </si>
  <si>
    <t>85.87</t>
  </si>
  <si>
    <t>57.7%</t>
  </si>
  <si>
    <t>MB 05/09/23</t>
  </si>
  <si>
    <t>Second Fill Ex-Limousin Oak Hogshead Finish</t>
  </si>
  <si>
    <t>Glenfarclas</t>
  </si>
  <si>
    <t>57.8%</t>
  </si>
  <si>
    <t>Hazelburn</t>
  </si>
  <si>
    <t>Oloroso Cask Matured</t>
  </si>
  <si>
    <t>48.2%</t>
  </si>
  <si>
    <t>02-2017</t>
  </si>
  <si>
    <t>04/03/25 25/33</t>
  </si>
  <si>
    <t>610854009564</t>
  </si>
  <si>
    <t>Oloroso Sherry</t>
  </si>
  <si>
    <t>High West</t>
  </si>
  <si>
    <t>Double Rye!</t>
  </si>
  <si>
    <t>Batch 20B11</t>
  </si>
  <si>
    <t>1220000080690</t>
  </si>
  <si>
    <t>Jim Beam</t>
  </si>
  <si>
    <t>Signature Craft</t>
  </si>
  <si>
    <t>Small Batch - Kentucky Straight Bourbon Whiskey</t>
  </si>
  <si>
    <t>Johnnie Walker</t>
  </si>
  <si>
    <t>Red Label</t>
  </si>
  <si>
    <t>1970s</t>
  </si>
  <si>
    <t>Sanaig</t>
  </si>
  <si>
    <t>SAN 16.08.22 22/145</t>
  </si>
  <si>
    <t>5060210700607</t>
  </si>
  <si>
    <t>70% Oloroso Sherry Casks &amp; 30% Bourbon Casks</t>
  </si>
  <si>
    <t>Cask Strength</t>
  </si>
  <si>
    <t>SCS 2/10/24 24/117</t>
  </si>
  <si>
    <t>5060210707859</t>
  </si>
  <si>
    <t>STR Single Cask Finish - Exclusively Bottled for Int. Whisky Festival Den Haag (2021)</t>
  </si>
  <si>
    <t>Single Cask Release</t>
  </si>
  <si>
    <t>STR Cask Finish</t>
  </si>
  <si>
    <t>55.3%</t>
  </si>
  <si>
    <t>407/2012</t>
  </si>
  <si>
    <t>5060210705404</t>
  </si>
  <si>
    <t>Kilkerran</t>
  </si>
  <si>
    <t>Knob Creek</t>
  </si>
  <si>
    <t>9 Years - Kentucky Straight Bourbon Whiskey</t>
  </si>
  <si>
    <t>9 Years</t>
  </si>
  <si>
    <t>L 1028CLJ
41122 2848</t>
  </si>
  <si>
    <t>5060045589620</t>
  </si>
  <si>
    <t>Lagavulin</t>
  </si>
  <si>
    <t>16 Years</t>
  </si>
  <si>
    <t>L1055CM004</t>
  </si>
  <si>
    <t>5000281005409</t>
  </si>
  <si>
    <t>Ex-Bourbon &amp; Sherry Oak</t>
  </si>
  <si>
    <t>Lagg</t>
  </si>
  <si>
    <t>Ex-Palo Cortado Cask Finish</t>
  </si>
  <si>
    <t>58.9%</t>
  </si>
  <si>
    <t>Ledaig</t>
  </si>
  <si>
    <t>Isle of Mull</t>
  </si>
  <si>
    <t>Maffia Monkeys</t>
  </si>
  <si>
    <t>2015 (MMo)</t>
  </si>
  <si>
    <t>Indiana Bourbon Whisky</t>
  </si>
  <si>
    <t>49.6%</t>
  </si>
  <si>
    <t>Indiana</t>
  </si>
  <si>
    <t>New American Oak Casks</t>
  </si>
  <si>
    <t>Maker's Mark</t>
  </si>
  <si>
    <t>47.0%</t>
  </si>
  <si>
    <t>L1124MMB 062951319</t>
  </si>
  <si>
    <t>5060045586209</t>
  </si>
  <si>
    <t>New American Oak &amp;
Barrel Finished with 10 French Oak Staves</t>
  </si>
  <si>
    <t>Mellow Corn</t>
  </si>
  <si>
    <t>Kentucky Straight Corn Whiskey</t>
  </si>
  <si>
    <t>096749701759</t>
  </si>
  <si>
    <t>Corn</t>
  </si>
  <si>
    <t>7 Years Old</t>
  </si>
  <si>
    <t>Single Pot Still</t>
  </si>
  <si>
    <t>Old Ezra</t>
  </si>
  <si>
    <t>Barrel Strength</t>
  </si>
  <si>
    <t>58.5%</t>
  </si>
  <si>
    <t>088352139661</t>
  </si>
  <si>
    <t>Port Charlotte</t>
  </si>
  <si>
    <t>Heavily Peated</t>
  </si>
  <si>
    <t>L164299</t>
  </si>
  <si>
    <t>5055807409940</t>
  </si>
  <si>
    <t>First Fill American Oak</t>
  </si>
  <si>
    <t>Islay Barley</t>
  </si>
  <si>
    <t>Port Dundas</t>
  </si>
  <si>
    <t>2000 (WDS)</t>
  </si>
  <si>
    <t>Bottled for Het Whisky Forum 15th Anniversary</t>
  </si>
  <si>
    <t>Port Dundas - 2000</t>
  </si>
  <si>
    <t>Lowlands</t>
  </si>
  <si>
    <t>Refill Hogshead / 3 Years Finish op 2nd Fill PX Hogshead</t>
  </si>
  <si>
    <t>Rebel</t>
  </si>
  <si>
    <t>Kentucky Straight Bourbon Whiskey - Finished in Tawny Port Barrels</t>
  </si>
  <si>
    <t>Tawny Port Finish</t>
  </si>
  <si>
    <t>45.0%</t>
  </si>
  <si>
    <t>088352136448</t>
  </si>
  <si>
    <t>New American Oak &amp; Port Cask Finish</t>
  </si>
  <si>
    <t>Small Batch Reserve</t>
  </si>
  <si>
    <t>110 Proof</t>
  </si>
  <si>
    <t>088352140612</t>
  </si>
  <si>
    <t>Redbreast</t>
  </si>
  <si>
    <t>L124431604</t>
  </si>
  <si>
    <t>5011007008345</t>
  </si>
  <si>
    <t>First Fill Bourbon &amp; First Fill Oloroso Sherry Casks</t>
  </si>
  <si>
    <t>21 Years</t>
  </si>
  <si>
    <t>L124431612</t>
  </si>
  <si>
    <t>5011007024970</t>
  </si>
  <si>
    <t>Reservoir</t>
  </si>
  <si>
    <t>Hunter &amp; Scott</t>
  </si>
  <si>
    <t>Batch 4</t>
  </si>
  <si>
    <t>42.0%</t>
  </si>
  <si>
    <t>Virginia</t>
  </si>
  <si>
    <t>Maison de Cuivre</t>
  </si>
  <si>
    <t>2 Years 20L Barrel &amp; 18 Months Wine</t>
  </si>
  <si>
    <t>Royal Brackla</t>
  </si>
  <si>
    <t>First Fill Ex-Bourbon Barrel</t>
  </si>
  <si>
    <t>12 Years Old (New Label)</t>
  </si>
  <si>
    <t>12 Years Old</t>
  </si>
  <si>
    <t>L22286ZA500 19:50</t>
  </si>
  <si>
    <t>7640171035475</t>
  </si>
  <si>
    <t>Ex-Bourbon &amp; Oloroso Sherry Cask Finish</t>
  </si>
  <si>
    <t>Single Malt Scotch Whisky</t>
  </si>
  <si>
    <t>2013 (SMWS)</t>
  </si>
  <si>
    <t>Skooshy Stroopwafel</t>
  </si>
  <si>
    <t>Batch 30</t>
  </si>
  <si>
    <t>Bourbon &amp; European PX Oak</t>
  </si>
  <si>
    <t>Speyside's Finest (Glenfarclas)</t>
  </si>
  <si>
    <t>2009 (MM)</t>
  </si>
  <si>
    <t>The Art of Maturation - Mystery Malt</t>
  </si>
  <si>
    <t>5060353305493</t>
  </si>
  <si>
    <t>Oloroso Sherry Butt</t>
  </si>
  <si>
    <t>Springbank</t>
  </si>
  <si>
    <t>24/261</t>
  </si>
  <si>
    <t>610854157005</t>
  </si>
  <si>
    <t>Sherry Casks</t>
  </si>
  <si>
    <t>Teerenpeli</t>
  </si>
  <si>
    <t>Savu</t>
  </si>
  <si>
    <t>Distiller's Choice</t>
  </si>
  <si>
    <t>4-2022</t>
  </si>
  <si>
    <t>4-22</t>
  </si>
  <si>
    <t>6420615511366</t>
  </si>
  <si>
    <t>Finland</t>
  </si>
  <si>
    <t>Ex-Bourbon &amp; Pedro Ximénez</t>
  </si>
  <si>
    <t>Tennessee Bourbon</t>
  </si>
  <si>
    <t>2003 (CA)</t>
  </si>
  <si>
    <t>Enigma</t>
  </si>
  <si>
    <t>41.5%</t>
  </si>
  <si>
    <t>610854010669</t>
  </si>
  <si>
    <t>New American Oak Barrels</t>
  </si>
  <si>
    <t>The Whistler</t>
  </si>
  <si>
    <t>The Good, The Bad &amp; The Smoky</t>
  </si>
  <si>
    <t>5391528252435</t>
  </si>
  <si>
    <t>Ex-Bourbon Barrels &amp; Peated Quarter Cask Finish</t>
  </si>
  <si>
    <t>Tobermory</t>
  </si>
  <si>
    <t>2365110 L50355 22112</t>
  </si>
  <si>
    <t>5029704219612</t>
  </si>
  <si>
    <t>First Fill Ex-Bourbon &amp; Virgin Oak Casks</t>
  </si>
  <si>
    <t>Tormore</t>
  </si>
  <si>
    <t>Lushness Balanced With Freshness - 105.43 (SMWS)</t>
  </si>
  <si>
    <t>Lushness Balanced With Freshness</t>
  </si>
  <si>
    <t>105.43</t>
  </si>
  <si>
    <t>54.9%</t>
  </si>
  <si>
    <t>Second Fill Ex-Bourbon Barrel</t>
  </si>
  <si>
    <t>Tullibardine</t>
  </si>
  <si>
    <t>225 - Sauternes Cask Finish</t>
  </si>
  <si>
    <t>5060074861308</t>
  </si>
  <si>
    <t>First Fill Ex-Bourbon Barrels &amp; Sauternes Cask Finish</t>
  </si>
  <si>
    <t>55.8%</t>
  </si>
  <si>
    <t>Wasmunds's</t>
  </si>
  <si>
    <t>Single Malt Whisky - Rappahannock Pot Stilled</t>
  </si>
  <si>
    <t>Batch 50</t>
  </si>
  <si>
    <t>892241001065</t>
  </si>
  <si>
    <t>Toasted Applewood, Cherrywood &amp; Oak</t>
  </si>
  <si>
    <t>Wild Turkey</t>
  </si>
  <si>
    <t>Straight Rye - 101 Proof</t>
  </si>
  <si>
    <t>Straight Rye</t>
  </si>
  <si>
    <t>101 Proof</t>
  </si>
  <si>
    <t>50.5% (101 Proof)</t>
  </si>
  <si>
    <t>LL/IK121049</t>
  </si>
  <si>
    <t>8043262011348</t>
  </si>
  <si>
    <t>W.L. Weller
(Buffalo Trace)</t>
  </si>
  <si>
    <t>L23038011837B</t>
  </si>
  <si>
    <t>088004027711</t>
  </si>
  <si>
    <t>Woodford Reserve</t>
  </si>
  <si>
    <t>Double Oaked</t>
  </si>
  <si>
    <t>43.2%</t>
  </si>
  <si>
    <t>L125011652</t>
  </si>
  <si>
    <t>5099873008515</t>
  </si>
  <si>
    <t>New Heavily Toasted &amp; Finished in Lightly Charred Barrel</t>
  </si>
  <si>
    <t>Total # Samples</t>
  </si>
  <si>
    <t>Total Price Samples</t>
  </si>
  <si>
    <t>Shipping</t>
  </si>
  <si>
    <t>Total</t>
  </si>
  <si>
    <t>Bottling Date/Period</t>
  </si>
  <si>
    <t>Notes</t>
  </si>
  <si>
    <t>Chateau de Lassale Baqué</t>
  </si>
  <si>
    <t>XXO</t>
  </si>
  <si>
    <t>Q3-2023</t>
  </si>
  <si>
    <t>France</t>
  </si>
  <si>
    <t>Armagnac</t>
  </si>
  <si>
    <t>Tenareze Amargnac</t>
  </si>
  <si>
    <t>20 Ans</t>
  </si>
  <si>
    <t>09-2024</t>
  </si>
  <si>
    <t>40 Ans</t>
  </si>
  <si>
    <t>Domaine de Jean Bon</t>
  </si>
  <si>
    <t>Bas-Armagnac</t>
  </si>
  <si>
    <t>Domaine de Pomès Pébérère</t>
  </si>
  <si>
    <t>25-7-2022</t>
  </si>
  <si>
    <t>Domaine de Poutëou</t>
  </si>
  <si>
    <t>Domaine Le Basque</t>
  </si>
  <si>
    <t>AD/Sauternes Cask Release - Peated</t>
  </si>
  <si>
    <t>Sauternes Cask Release - Peated</t>
  </si>
  <si>
    <t>5060383654813</t>
  </si>
  <si>
    <t>Ex-Bourbon &amp; Sauternes Barriques Finish</t>
  </si>
  <si>
    <t>Master of Distilling - James MacTaggart</t>
  </si>
  <si>
    <t>First Fill Bourbon Barrels</t>
  </si>
  <si>
    <t>Manzanilla Cask Finish</t>
  </si>
  <si>
    <t>52.9%</t>
  </si>
  <si>
    <t>1925050L512:1519022</t>
  </si>
  <si>
    <t>Refill Hogsheads &amp; Manzanilla Cask Finish</t>
  </si>
  <si>
    <t>Old Pulteney</t>
  </si>
  <si>
    <t>2011 (HB)</t>
  </si>
  <si>
    <t>Pulteney - 2011</t>
  </si>
  <si>
    <t>06-2011</t>
  </si>
  <si>
    <t>08-2023</t>
  </si>
  <si>
    <t>Bourbon Cask</t>
  </si>
  <si>
    <t>Le Comptoir Irlandais - Small Batch</t>
  </si>
  <si>
    <t>Bottled for Le Comptoir Irlandais, France</t>
  </si>
  <si>
    <t>50.6%</t>
  </si>
  <si>
    <t>5060210706487</t>
  </si>
  <si>
    <t>70% Bourbon, 5% Oloroso &amp; 25% Cognac Casks</t>
  </si>
  <si>
    <t>Last Samples, including 10% Discount</t>
  </si>
  <si>
    <t>Southern Collective Spirit Company</t>
  </si>
  <si>
    <t>5 Years Old - Bottled for Spirits4All</t>
  </si>
  <si>
    <t>Bottled for Spirits4All</t>
  </si>
  <si>
    <t>63.5%</t>
  </si>
  <si>
    <t>850044490509</t>
  </si>
  <si>
    <t>New Charred Oak</t>
  </si>
  <si>
    <t>Imperial</t>
  </si>
  <si>
    <t>1995 (MBl)</t>
  </si>
  <si>
    <t>The Maltman</t>
  </si>
  <si>
    <t>Imperial - 1995</t>
  </si>
  <si>
    <t>10-1995</t>
  </si>
  <si>
    <t>11-2016</t>
  </si>
  <si>
    <t>52.0%</t>
  </si>
  <si>
    <t>2009 (DL)</t>
  </si>
  <si>
    <t>Old Particular - The Dutch Dram Masters</t>
  </si>
  <si>
    <t>Ledaig - 2009</t>
  </si>
  <si>
    <t>02-2009</t>
  </si>
  <si>
    <t>10-2025</t>
  </si>
  <si>
    <t>DL19961</t>
  </si>
  <si>
    <t>CBG128790</t>
  </si>
  <si>
    <t>5014218833850</t>
  </si>
  <si>
    <t>Second Fill Sherry Hogshead Finish</t>
  </si>
  <si>
    <t>Single Barrel Straight Bourbon Whiskey</t>
  </si>
  <si>
    <t>Bottled for the Netherlands</t>
  </si>
  <si>
    <t>088352143514</t>
  </si>
  <si>
    <t>Single Barrel Straight Rye Whiskey</t>
  </si>
  <si>
    <t>OE3</t>
  </si>
  <si>
    <t>088352143521</t>
  </si>
  <si>
    <t>George Dickel</t>
  </si>
  <si>
    <t>Tipsy Texas Tea - B5.16 (SMWS)</t>
  </si>
  <si>
    <t>Tipsy Texas Tea</t>
  </si>
  <si>
    <t>B5.16</t>
  </si>
  <si>
    <t>64.6%</t>
  </si>
  <si>
    <t>Charred New Oak Barrel</t>
  </si>
  <si>
    <t>L166212 23/116 2023/06/08</t>
  </si>
  <si>
    <t>5055807417129</t>
  </si>
  <si>
    <t>80% First Fill Bourbon, 5% Second Fill Sherry &amp; 15% Wine Casks</t>
  </si>
  <si>
    <t>Lowland</t>
  </si>
  <si>
    <t>The Single Malts of Scotland</t>
  </si>
  <si>
    <t>Rare Breed</t>
  </si>
  <si>
    <t>58.4% (116.8 Proof)</t>
  </si>
  <si>
    <t>721059002530</t>
  </si>
  <si>
    <t>AD/Mezcal Cask Release</t>
  </si>
  <si>
    <t>Auchentoshan</t>
  </si>
  <si>
    <t>Like a Breath of Fresh Air - 5.136 (SMWS)</t>
  </si>
  <si>
    <t>Like a Breath of Fresh Air</t>
  </si>
  <si>
    <t>Second Fill Bourbon Barrel</t>
  </si>
  <si>
    <t>Constrasts</t>
  </si>
  <si>
    <t>High Enzyme</t>
  </si>
  <si>
    <t>46.0</t>
  </si>
  <si>
    <t>03/10/2024 240250</t>
  </si>
  <si>
    <t>5020613101074</t>
  </si>
  <si>
    <t>Fragrant Drops</t>
  </si>
  <si>
    <t>Lagmore (Ballindalloch)</t>
  </si>
  <si>
    <t>2015 (TCaH)</t>
  </si>
  <si>
    <t>The Thirsty Piper</t>
  </si>
  <si>
    <t>Lagmore - 2015</t>
  </si>
  <si>
    <t>57.1%</t>
  </si>
  <si>
    <t>First Fill Bourbon Barrel</t>
  </si>
  <si>
    <t>Scottish Barley</t>
  </si>
  <si>
    <t>5055807400435</t>
  </si>
  <si>
    <t>Bourbon Barrels, Virgin Oak &amp; French Red Wine Casks</t>
  </si>
  <si>
    <t>58.6%</t>
  </si>
  <si>
    <t>58.0%</t>
  </si>
  <si>
    <t>Soho Selection</t>
  </si>
  <si>
    <t>American Oak Hogshead</t>
  </si>
  <si>
    <t>13 Years Old</t>
  </si>
  <si>
    <t>Ironroot Republic</t>
  </si>
  <si>
    <t>Cellar Reserve</t>
  </si>
  <si>
    <t>53.5%</t>
  </si>
  <si>
    <t>French Wine Finish</t>
  </si>
  <si>
    <t>Promethean</t>
  </si>
  <si>
    <t>P23</t>
  </si>
  <si>
    <t>854493005116</t>
  </si>
  <si>
    <t>Milroy's</t>
  </si>
  <si>
    <t>1994 (Soh)</t>
  </si>
  <si>
    <t>Milroy's - 1994</t>
  </si>
  <si>
    <t>49.5%</t>
  </si>
  <si>
    <t>5056695400330</t>
  </si>
  <si>
    <t>Peated Cask</t>
  </si>
  <si>
    <t>Teaninich</t>
  </si>
  <si>
    <t>2012 (Soh)</t>
  </si>
  <si>
    <t>Teaninich - 2012</t>
  </si>
  <si>
    <t>51.5%</t>
  </si>
  <si>
    <t>Orkney Bere Barley</t>
  </si>
  <si>
    <t>L 6 11 14</t>
  </si>
  <si>
    <t>5060044482830</t>
  </si>
  <si>
    <t>Ex-Bourbon Barrel</t>
  </si>
  <si>
    <t>Private Cask Bottling</t>
  </si>
  <si>
    <t>Whisky Event Eindhoven Festival Bottling</t>
  </si>
  <si>
    <t>60.6%</t>
  </si>
  <si>
    <t>2014/2814</t>
  </si>
  <si>
    <t>5060044489112</t>
  </si>
  <si>
    <t>Second Fill Sherry Hogshead</t>
  </si>
  <si>
    <t>2016 (DL)</t>
  </si>
  <si>
    <t>Arran - 2016</t>
  </si>
  <si>
    <t>59.9%</t>
  </si>
  <si>
    <t>09-2016</t>
  </si>
  <si>
    <t>08-2025</t>
  </si>
  <si>
    <t>DL 18682</t>
  </si>
  <si>
    <t>5014218833362</t>
  </si>
  <si>
    <t>FEW</t>
  </si>
  <si>
    <t>A Phoenix in an Apple Tree - RW1.11 (SMWS)</t>
  </si>
  <si>
    <t>A Phoenix in an Apple Tree</t>
  </si>
  <si>
    <t>RW1.11</t>
  </si>
  <si>
    <t>61.3%</t>
  </si>
  <si>
    <t>#3 Char New Oak Barrel</t>
  </si>
  <si>
    <t>Tropical Cheesecake - B4.10 (SMWS)</t>
  </si>
  <si>
    <t>Tropical Cheesecake</t>
  </si>
  <si>
    <t>B5.10</t>
  </si>
  <si>
    <t>61.2%</t>
  </si>
  <si>
    <t>B4.10</t>
  </si>
  <si>
    <t>2009 (cQs)</t>
  </si>
  <si>
    <t>Glen Elgin - 2009</t>
  </si>
  <si>
    <t>53.9%</t>
  </si>
  <si>
    <t>Thirteenth Colony</t>
  </si>
  <si>
    <t>Maple Wood Spiral Finish</t>
  </si>
  <si>
    <t>56.5%</t>
  </si>
  <si>
    <t>New additions (last 2 months)</t>
  </si>
  <si>
    <t>Last samples, including at least 10% discount</t>
  </si>
  <si>
    <t>Old Skool</t>
  </si>
  <si>
    <t>Bottled for 25th Anniversary</t>
  </si>
  <si>
    <t>First Fill Ex-Bourbon (95%) &amp; First Fill Ex-Sauternes (5%) Casks</t>
  </si>
  <si>
    <t>Brulee Royale (CB)</t>
  </si>
  <si>
    <t>Brulee Royale</t>
  </si>
  <si>
    <t>49.0%</t>
  </si>
  <si>
    <t>04-2025</t>
  </si>
  <si>
    <t>5060632881809</t>
  </si>
  <si>
    <t>First Fill Bourbon Barrel &amp; Refill Hogsheads</t>
  </si>
  <si>
    <t>Caol Ila</t>
  </si>
  <si>
    <t>2000 (WIN)</t>
  </si>
  <si>
    <t>First Cask</t>
  </si>
  <si>
    <t>Caol Ila - 2000</t>
  </si>
  <si>
    <t>55.6%</t>
  </si>
  <si>
    <t>17 Years Old</t>
  </si>
  <si>
    <t>Orange Wine Cask Finish</t>
  </si>
  <si>
    <t>53.6%</t>
  </si>
  <si>
    <t>Ex-Bourbon (15y) &amp; Naranja Casks (2y) Finish</t>
  </si>
  <si>
    <t>Organic</t>
  </si>
  <si>
    <t>50.9%</t>
  </si>
  <si>
    <t>2372115 L5 xx:xx 22119</t>
  </si>
  <si>
    <t>5029704220885</t>
  </si>
  <si>
    <t>Bourbon &amp; Fino Sherry Finish</t>
  </si>
  <si>
    <t>Organic Oloroso Cask</t>
  </si>
  <si>
    <t>1995097 L5 xx:xx 19157</t>
  </si>
  <si>
    <t>5029704219384</t>
  </si>
  <si>
    <t>Organic Oloroso Cask Finish</t>
  </si>
  <si>
    <t>Deanston - 2008</t>
  </si>
  <si>
    <t>52.7%</t>
  </si>
  <si>
    <t>2251187 L5 xx:xx 21203</t>
  </si>
  <si>
    <t>5029704220526</t>
  </si>
  <si>
    <t>Oloroso Matured</t>
  </si>
  <si>
    <t>Pearceptive Perusal - 29.14 (SMWS)</t>
  </si>
  <si>
    <t>Pearceptive Perusal</t>
  </si>
  <si>
    <t>79.14</t>
  </si>
  <si>
    <t>61.4%</t>
  </si>
  <si>
    <t>MB 20/11/25</t>
  </si>
  <si>
    <t>Virgin Oak</t>
  </si>
  <si>
    <t>2323042 L5 11:33 21354</t>
  </si>
  <si>
    <t>5029704217458</t>
  </si>
  <si>
    <t>Ex-Bourbon &amp; Virgin Oak Casks</t>
  </si>
  <si>
    <t>58.5</t>
  </si>
  <si>
    <t>2435061 L5 xx:xx 23072</t>
  </si>
  <si>
    <t>5029704221189</t>
  </si>
  <si>
    <t>16 Years Old</t>
  </si>
  <si>
    <t>20/121</t>
  </si>
  <si>
    <t>0610854001353</t>
  </si>
  <si>
    <t>96% Bourbon &amp; 4% Marsala Casks</t>
  </si>
  <si>
    <t>21/134</t>
  </si>
  <si>
    <t>75% Bourbon &amp; 25% Sherry</t>
  </si>
  <si>
    <t>8 Years Old</t>
  </si>
  <si>
    <t>Batch 8</t>
  </si>
  <si>
    <t>57.9%</t>
  </si>
  <si>
    <t>22/22</t>
  </si>
  <si>
    <t>610854004934</t>
  </si>
  <si>
    <t>Port Casks</t>
  </si>
  <si>
    <t>Batch 12</t>
  </si>
  <si>
    <t>25/240</t>
  </si>
  <si>
    <t>610854011079</t>
  </si>
  <si>
    <t>100 Proof</t>
  </si>
  <si>
    <t>Batch No. 2</t>
  </si>
  <si>
    <t>5 Years Old</t>
  </si>
  <si>
    <t>25/215</t>
  </si>
  <si>
    <t>610854010959</t>
  </si>
  <si>
    <t>100% Bourbon</t>
  </si>
  <si>
    <t>The Coterie Exclusive</t>
  </si>
  <si>
    <t>1989 (KCWS)</t>
  </si>
  <si>
    <t>Kings Court Choice</t>
  </si>
  <si>
    <t>Bunnahabhain - 1989</t>
  </si>
  <si>
    <t>10-1989</t>
  </si>
  <si>
    <t>07-2018</t>
  </si>
  <si>
    <t>First Fill Ex Sherry Butt</t>
  </si>
  <si>
    <t>Rioja</t>
  </si>
  <si>
    <t>Rye - 2017 (KCC)</t>
  </si>
  <si>
    <t>Indiana Rye - 2017</t>
  </si>
  <si>
    <t>Virgin American Oak</t>
  </si>
  <si>
    <t>Price 10cl + New Bottle</t>
  </si>
  <si>
    <t>10cl</t>
  </si>
  <si>
    <t>2014 - AD/12.14 CK.429</t>
  </si>
  <si>
    <t>Private Cask</t>
  </si>
  <si>
    <t>Bottled for the Casqueteers</t>
  </si>
  <si>
    <t>58.2%</t>
  </si>
  <si>
    <t>First Fill American Oak Sherry Hogshead</t>
  </si>
  <si>
    <t>2014 - AD/11.14 CK.323</t>
  </si>
  <si>
    <t>First Fill American Oak Bourbon Barrel</t>
  </si>
  <si>
    <t>2019 (CA)</t>
  </si>
  <si>
    <t>Chairman's Stock</t>
  </si>
  <si>
    <t>Ardnamurchan - 2019</t>
  </si>
  <si>
    <t>60.1%</t>
  </si>
  <si>
    <t>25/191</t>
  </si>
  <si>
    <t>610854011864</t>
  </si>
  <si>
    <t>Oloroso Hogshead</t>
  </si>
  <si>
    <t>Arran Barley</t>
  </si>
  <si>
    <t>Optic #1</t>
  </si>
  <si>
    <t>5060044489280</t>
  </si>
  <si>
    <t>First Fill Bourbon Barrels &amp; Second Fill Sherry Casks</t>
  </si>
  <si>
    <t>The Traveling Circus</t>
  </si>
  <si>
    <t>05060632881687</t>
  </si>
  <si>
    <t>First Fill Oloroso Sherry &amp; Bourbon Casks</t>
  </si>
  <si>
    <t>The King's Ransom</t>
  </si>
  <si>
    <t>61.0%</t>
  </si>
  <si>
    <t>860009013360</t>
  </si>
  <si>
    <t>2015 (NSS)</t>
  </si>
  <si>
    <t>The Campbeltown Connection</t>
  </si>
  <si>
    <t>50.7%</t>
  </si>
  <si>
    <t>First &amp; Refill Hogsheads</t>
  </si>
  <si>
    <t>2nd Fill Moscatel Finish - Cask 107 (Nick Hildebrand)</t>
  </si>
  <si>
    <t>Ex-Bourbon &amp; Second Fill Moscatel Oak (10L)</t>
  </si>
  <si>
    <t>1st Fill Moscatel Finish - Cask 107 (Nick Hildebrand)</t>
  </si>
  <si>
    <t>Ex-Bourbon &amp; First Fill Moscatel Oak (10L)</t>
  </si>
  <si>
    <t>4 Years Old - Ex-Campbeltown Cask</t>
  </si>
  <si>
    <t>3rd Fill Moscatel Finish - Cask 107 (Nick Hildebrand)</t>
  </si>
  <si>
    <t>2011 (BR)</t>
  </si>
  <si>
    <t>Bottled for BB&amp;R Friends the Netherlands</t>
  </si>
  <si>
    <t>Glen Elgin - 2011</t>
  </si>
  <si>
    <t>54.4%</t>
  </si>
  <si>
    <t>Moscatel Finish</t>
  </si>
  <si>
    <t>Lochindaal</t>
  </si>
  <si>
    <t>46.85%</t>
  </si>
  <si>
    <t>080660001203</t>
  </si>
  <si>
    <t>Daftmill</t>
  </si>
  <si>
    <t>Daftmill - 2012</t>
  </si>
  <si>
    <t>57.3%</t>
  </si>
  <si>
    <t>02-2026</t>
  </si>
  <si>
    <t>002/2012</t>
  </si>
  <si>
    <t>Castaway</t>
  </si>
  <si>
    <t>61.1%</t>
  </si>
  <si>
    <t>Rum &amp; Tequila Casks</t>
  </si>
  <si>
    <t>Rhinns</t>
  </si>
  <si>
    <t>2011 (WS)</t>
  </si>
  <si>
    <t>Bourbon Hogshead &amp; SXG Diamond Rum Barrel</t>
  </si>
  <si>
    <t>Beam's Choice - The Cowboy, 1902</t>
  </si>
  <si>
    <t>Collector's Edition</t>
  </si>
  <si>
    <t>Volume XV</t>
  </si>
  <si>
    <t>Auchroisk</t>
  </si>
  <si>
    <t>2012 (DL)</t>
  </si>
  <si>
    <t>Auchroisk - 2012</t>
  </si>
  <si>
    <t>55.4%</t>
  </si>
  <si>
    <t>11-2012</t>
  </si>
  <si>
    <t>03-2026</t>
  </si>
  <si>
    <t>DL 20412</t>
  </si>
  <si>
    <t>L1084261200</t>
  </si>
  <si>
    <t>5014218834444</t>
  </si>
  <si>
    <t>Ice Wine Hogshead Finish</t>
  </si>
  <si>
    <t>Organic PX Finish</t>
  </si>
  <si>
    <t>5029704219988</t>
  </si>
  <si>
    <t>2020 (ElD)</t>
  </si>
  <si>
    <t>Small Batch - Deanston 2020</t>
  </si>
  <si>
    <t>5061035823526</t>
  </si>
  <si>
    <t>PX &amp; Oloroso Sherry Butts</t>
  </si>
  <si>
    <t>11 Years Old</t>
  </si>
  <si>
    <t>Barrel Proof</t>
  </si>
  <si>
    <t>Batch B523</t>
  </si>
  <si>
    <t>62.1% (124.2 Proof)</t>
  </si>
  <si>
    <t>0096749001613</t>
  </si>
  <si>
    <t>096749002733</t>
  </si>
  <si>
    <t>New Charred White Oak</t>
  </si>
  <si>
    <t>100% Islay</t>
  </si>
  <si>
    <t>11Y 29/09/25 25/97</t>
  </si>
  <si>
    <t>5060210708801</t>
  </si>
  <si>
    <t>Ex-Oloroso Sherry Butts</t>
  </si>
  <si>
    <t>13Y 11/02/25 25/17</t>
  </si>
  <si>
    <t>5060210708245</t>
  </si>
  <si>
    <t>Bourbon Barrel, Bourbon Octave &amp; Calvados</t>
  </si>
  <si>
    <t>2013 SYC:01</t>
  </si>
  <si>
    <t>Cask Exploration Series</t>
  </si>
  <si>
    <t>L166641 24/002 2024/01/17</t>
  </si>
  <si>
    <t>5055807418775</t>
  </si>
  <si>
    <t>First &amp; Second Fill Bourbon &amp; First Fill Syrah Casks</t>
  </si>
  <si>
    <t>2018 AD/</t>
  </si>
  <si>
    <t>Tokaji Cask Release</t>
  </si>
  <si>
    <t>5060383655476</t>
  </si>
  <si>
    <t>Bourbon Barrels &amp; Tokaji Casks</t>
  </si>
  <si>
    <t>2010 (TWJ)</t>
  </si>
  <si>
    <t>Ledaig - 2010</t>
  </si>
  <si>
    <t>52.4%</t>
  </si>
  <si>
    <t>Refill Bourbon</t>
  </si>
  <si>
    <t>53.2%</t>
  </si>
  <si>
    <t>04014-1</t>
  </si>
  <si>
    <t>Ex Oloroso Cask</t>
  </si>
  <si>
    <t>1995 (WhB)</t>
  </si>
  <si>
    <t>Tobermory - 1995</t>
  </si>
  <si>
    <t>Hogshead</t>
  </si>
  <si>
    <t>1996 (EVWC)</t>
  </si>
  <si>
    <t>Tobermory - 1996</t>
  </si>
  <si>
    <t>51.3%</t>
  </si>
  <si>
    <t>03-1996</t>
  </si>
  <si>
    <t>10-2021</t>
  </si>
  <si>
    <t>2008 (DeDr)</t>
  </si>
  <si>
    <t>Decadent Drams</t>
  </si>
  <si>
    <t>Tobermory - 2008</t>
  </si>
  <si>
    <t>Refill Hogshead</t>
  </si>
  <si>
    <t>Ex-Bourbon (Campbeltown) &amp; Third Filll Moscatel Cask (10L)</t>
  </si>
  <si>
    <t>Texas Legation - Bourbon Whiskey - Batch No. 2 (BR)</t>
  </si>
  <si>
    <t>Texas Legation</t>
  </si>
  <si>
    <t>46.2% (92.4 Proof)</t>
  </si>
  <si>
    <t>L18/8226</t>
  </si>
  <si>
    <t>5010493047883</t>
  </si>
  <si>
    <t>Ninkasi</t>
  </si>
  <si>
    <t>Manifesto</t>
  </si>
  <si>
    <t>Finish in Pineau des Charentes Cask</t>
  </si>
  <si>
    <t>1992 (TWJ)</t>
  </si>
  <si>
    <t>Tormore - 1992</t>
  </si>
  <si>
    <t>41.8%</t>
  </si>
  <si>
    <t>11-1992</t>
  </si>
  <si>
    <t>06-2026</t>
  </si>
  <si>
    <t>Saints Alley</t>
  </si>
  <si>
    <t>854493005291</t>
  </si>
  <si>
    <t>Port &amp; Cognac Cask Finish</t>
  </si>
  <si>
    <t>Saints Alley - The Herald</t>
  </si>
  <si>
    <t>The Herald</t>
  </si>
  <si>
    <t>854493005215</t>
  </si>
  <si>
    <t>Armagnac Cask Finish</t>
  </si>
  <si>
    <t>2012 (UD)</t>
  </si>
  <si>
    <t>1st Fill Bourbon</t>
  </si>
  <si>
    <t>Links I</t>
  </si>
  <si>
    <t>The Old Course, St. Andrews</t>
  </si>
  <si>
    <t>618105706781</t>
  </si>
  <si>
    <t>Refill Spanish Oak Casks</t>
  </si>
  <si>
    <t>2004 (PST)</t>
  </si>
  <si>
    <t>Bitterballen met Mosterd - Selected for the Netherlands</t>
  </si>
  <si>
    <t>Glen Elgin - 2004</t>
  </si>
  <si>
    <t>54.5%</t>
  </si>
  <si>
    <t>07-2026</t>
  </si>
  <si>
    <t>Refill Bourbon Hogshead</t>
  </si>
  <si>
    <t>Glenrothes</t>
  </si>
  <si>
    <t>Approved on 16/6/12</t>
  </si>
  <si>
    <t>5010493032179</t>
  </si>
  <si>
    <t>Highland Park</t>
  </si>
  <si>
    <t>2007 (GM)</t>
  </si>
  <si>
    <t>Connoisseurs Choice</t>
  </si>
  <si>
    <t>56.6%</t>
  </si>
  <si>
    <t>15603504</t>
  </si>
  <si>
    <t>5020613086364</t>
  </si>
  <si>
    <t>Orkney Islands</t>
  </si>
  <si>
    <t>Refill Bourbon Barrel</t>
  </si>
  <si>
    <t>Cigar Blend</t>
  </si>
  <si>
    <t>854493005512</t>
  </si>
  <si>
    <t>First Fill American Oak Finised in PX, Oloroso &amp; Armagnac Casks</t>
  </si>
  <si>
    <t>Linkwood</t>
  </si>
  <si>
    <t>1990 (vW)</t>
  </si>
  <si>
    <t>Linkwood - 1990</t>
  </si>
  <si>
    <t>L09/344</t>
  </si>
  <si>
    <t>5021944080755</t>
  </si>
  <si>
    <t>North of Scotland</t>
  </si>
  <si>
    <t>1973 (Df)</t>
  </si>
  <si>
    <t>Scottish Spririt Drink</t>
  </si>
  <si>
    <t>North of Scotland - 1973</t>
  </si>
  <si>
    <t>33.0%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</si>
</sst>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 * #,##0.00_ ;_ * \-#,##0.00_ ;_ * &quot;-&quot;??_ ;_ @_ "/>
    <numFmt numFmtId="164" formatCode="_(&quot;€&quot;\ * #,##0.00_);_(&quot;€&quot;\ * \(#,##0.00\);_(&quot;€&quot;\ * &quot;-&quot;??_);_(@_)"/>
    <numFmt numFmtId="165" formatCode="_([$€-2]\ * #,##0.00_);_([$€-2]\ * \(#,##0.00\);_([$€-2]\ * &quot;-&quot;??_);_(@_)"/>
    <numFmt numFmtId="166" formatCode="0.000%"/>
    <numFmt numFmtId="167" formatCode="0.0"/>
    <numFmt numFmtId="168" formatCode="_ [$€-2]\ * #,##0.00_ ;_ [$€-2]\ * \-#,##0.00_ ;_ [$€-2]\ * &quot;-&quot;??_ ;_ @_ "/>
    <numFmt numFmtId="169" formatCode="0.0%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2" fillId="0" borderId="0"/>
    <xf numFmtId="0" fontId="1" fillId="0" borderId="0"/>
  </cellStyleXfs>
  <cellXfs count="178">
    <xf numFmtId="0" fontId="0" fillId="0" borderId="0" xfId="0"/>
    <xf numFmtId="0" fontId="5" fillId="0" borderId="0" xfId="4"/>
    <xf numFmtId="0" fontId="5" fillId="0" borderId="0" xfId="4" applyAlignment="1">
      <alignment horizontal="center" wrapText="1"/>
    </xf>
    <xf numFmtId="0" fontId="5" fillId="0" borderId="0" xfId="4" applyAlignment="1">
      <alignment horizontal="center"/>
    </xf>
    <xf numFmtId="49" fontId="5" fillId="0" borderId="0" xfId="4" applyNumberFormat="1" applyAlignment="1">
      <alignment horizontal="center"/>
    </xf>
    <xf numFmtId="14" fontId="5" fillId="0" borderId="0" xfId="4" applyNumberFormat="1" applyAlignment="1">
      <alignment horizontal="center"/>
    </xf>
    <xf numFmtId="165" fontId="5" fillId="0" borderId="0" xfId="4" applyNumberFormat="1" applyAlignment="1">
      <alignment horizontal="center"/>
    </xf>
    <xf numFmtId="1" fontId="5" fillId="0" borderId="0" xfId="1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7" fillId="2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5" fillId="0" borderId="0" xfId="0" quotePrefix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6" fontId="5" fillId="0" borderId="0" xfId="0" applyNumberFormat="1" applyFont="1" applyAlignment="1">
      <alignment horizontal="center" vertical="center" wrapText="1"/>
    </xf>
    <xf numFmtId="14" fontId="5" fillId="0" borderId="0" xfId="0" quotePrefix="1" applyNumberFormat="1" applyFont="1" applyAlignment="1">
      <alignment horizontal="center" vertical="center" wrapText="1"/>
    </xf>
    <xf numFmtId="3" fontId="5" fillId="0" borderId="0" xfId="0" quotePrefix="1" applyNumberFormat="1" applyFont="1" applyAlignment="1">
      <alignment horizontal="center" vertical="center" wrapText="1"/>
    </xf>
    <xf numFmtId="165" fontId="5" fillId="0" borderId="0" xfId="2" applyNumberFormat="1" applyFont="1" applyAlignment="1">
      <alignment horizontal="center" vertical="center"/>
    </xf>
    <xf numFmtId="0" fontId="8" fillId="0" borderId="0" xfId="3" applyFont="1" applyFill="1" applyAlignment="1">
      <alignment horizontal="center" vertical="center"/>
    </xf>
    <xf numFmtId="14" fontId="6" fillId="0" borderId="0" xfId="3" applyNumberFormat="1" applyFont="1" applyFill="1" applyAlignment="1">
      <alignment horizontal="center" vertical="center"/>
    </xf>
    <xf numFmtId="1" fontId="5" fillId="4" borderId="0" xfId="1" applyNumberFormat="1" applyFont="1" applyFill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4" applyAlignment="1">
      <alignment vertical="center" wrapText="1"/>
    </xf>
    <xf numFmtId="0" fontId="7" fillId="5" borderId="0" xfId="4" applyFont="1" applyFill="1" applyAlignment="1">
      <alignment horizontal="center" vertical="center" wrapText="1"/>
    </xf>
    <xf numFmtId="49" fontId="7" fillId="5" borderId="0" xfId="4" applyNumberFormat="1" applyFont="1" applyFill="1" applyAlignment="1">
      <alignment horizontal="center" vertical="center" wrapText="1"/>
    </xf>
    <xf numFmtId="14" fontId="7" fillId="5" borderId="0" xfId="4" applyNumberFormat="1" applyFont="1" applyFill="1" applyAlignment="1">
      <alignment horizontal="center" vertical="center" wrapText="1"/>
    </xf>
    <xf numFmtId="165" fontId="7" fillId="5" borderId="0" xfId="4" applyNumberFormat="1" applyFont="1" applyFill="1" applyAlignment="1">
      <alignment horizontal="center" vertical="center" wrapText="1"/>
    </xf>
    <xf numFmtId="1" fontId="7" fillId="5" borderId="0" xfId="1" applyNumberFormat="1" applyFont="1" applyFill="1" applyAlignment="1">
      <alignment horizontal="center" vertical="center" wrapText="1"/>
    </xf>
    <xf numFmtId="0" fontId="8" fillId="2" borderId="0" xfId="3" applyFont="1" applyFill="1" applyAlignment="1">
      <alignment horizontal="center" vertical="center"/>
    </xf>
    <xf numFmtId="14" fontId="6" fillId="2" borderId="0" xfId="3" applyNumberFormat="1" applyFont="1" applyFill="1" applyAlignment="1">
      <alignment horizontal="center" vertical="center"/>
    </xf>
    <xf numFmtId="165" fontId="5" fillId="0" borderId="0" xfId="2" applyNumberFormat="1" applyFont="1" applyFill="1" applyAlignment="1">
      <alignment horizontal="center" vertical="center"/>
    </xf>
    <xf numFmtId="0" fontId="8" fillId="3" borderId="0" xfId="3" applyFont="1" applyFill="1" applyAlignment="1">
      <alignment horizontal="center" vertical="center"/>
    </xf>
    <xf numFmtId="14" fontId="6" fillId="3" borderId="0" xfId="3" applyNumberFormat="1" applyFont="1" applyFill="1" applyAlignment="1">
      <alignment horizontal="center" vertical="center"/>
    </xf>
    <xf numFmtId="0" fontId="5" fillId="0" borderId="0" xfId="4" applyAlignment="1">
      <alignment vertical="center"/>
    </xf>
    <xf numFmtId="0" fontId="5" fillId="0" borderId="0" xfId="4" applyAlignment="1">
      <alignment horizontal="center" vertical="center" wrapText="1"/>
    </xf>
    <xf numFmtId="0" fontId="5" fillId="0" borderId="0" xfId="4" quotePrefix="1" applyAlignment="1">
      <alignment horizontal="center" vertical="center" wrapText="1"/>
    </xf>
    <xf numFmtId="14" fontId="5" fillId="0" borderId="0" xfId="4" quotePrefix="1" applyNumberFormat="1" applyAlignment="1">
      <alignment horizontal="center" vertical="center" wrapText="1"/>
    </xf>
    <xf numFmtId="3" fontId="5" fillId="0" borderId="0" xfId="4" quotePrefix="1" applyNumberFormat="1" applyAlignment="1">
      <alignment horizontal="center" vertical="center" wrapText="1"/>
    </xf>
    <xf numFmtId="0" fontId="8" fillId="0" borderId="0" xfId="3" applyFont="1" applyAlignment="1">
      <alignment horizontal="center" vertical="center"/>
    </xf>
    <xf numFmtId="0" fontId="8" fillId="0" borderId="0" xfId="3" quotePrefix="1" applyFont="1" applyAlignment="1">
      <alignment horizontal="center" vertical="center"/>
    </xf>
    <xf numFmtId="14" fontId="5" fillId="0" borderId="0" xfId="0" quotePrefix="1" applyNumberFormat="1" applyFont="1" applyAlignment="1">
      <alignment horizontal="center" vertical="center"/>
    </xf>
    <xf numFmtId="0" fontId="8" fillId="3" borderId="0" xfId="3" quotePrefix="1" applyFont="1" applyFill="1" applyAlignment="1">
      <alignment horizontal="center" vertical="center"/>
    </xf>
    <xf numFmtId="0" fontId="5" fillId="0" borderId="0" xfId="4" applyAlignment="1">
      <alignment horizontal="center" vertical="center"/>
    </xf>
    <xf numFmtId="0" fontId="8" fillId="0" borderId="0" xfId="3" quotePrefix="1" applyFont="1" applyFill="1" applyAlignment="1">
      <alignment horizontal="center" vertical="center"/>
    </xf>
    <xf numFmtId="0" fontId="5" fillId="0" borderId="0" xfId="4" quotePrefix="1" applyAlignment="1">
      <alignment horizontal="center" vertical="center"/>
    </xf>
    <xf numFmtId="49" fontId="5" fillId="0" borderId="0" xfId="4" applyNumberFormat="1" applyAlignment="1">
      <alignment horizontal="center" vertical="center"/>
    </xf>
    <xf numFmtId="14" fontId="5" fillId="0" borderId="0" xfId="4" quotePrefix="1" applyNumberFormat="1" applyAlignment="1">
      <alignment horizontal="center" vertical="center"/>
    </xf>
    <xf numFmtId="165" fontId="5" fillId="0" borderId="0" xfId="4" quotePrefix="1" applyNumberFormat="1" applyAlignment="1">
      <alignment horizontal="center" vertical="center"/>
    </xf>
    <xf numFmtId="1" fontId="5" fillId="0" borderId="1" xfId="1" quotePrefix="1" applyNumberFormat="1" applyFont="1" applyBorder="1" applyAlignment="1">
      <alignment horizontal="center" vertical="center"/>
    </xf>
    <xf numFmtId="165" fontId="5" fillId="0" borderId="1" xfId="4" quotePrefix="1" applyNumberFormat="1" applyBorder="1" applyAlignment="1">
      <alignment horizontal="center" vertical="center"/>
    </xf>
    <xf numFmtId="1" fontId="5" fillId="0" borderId="0" xfId="4" applyNumberFormat="1" applyAlignment="1">
      <alignment horizontal="center" vertical="center" wrapText="1"/>
    </xf>
    <xf numFmtId="14" fontId="5" fillId="0" borderId="0" xfId="4" applyNumberFormat="1" applyAlignment="1">
      <alignment horizontal="center" vertical="center"/>
    </xf>
    <xf numFmtId="165" fontId="5" fillId="0" borderId="0" xfId="4" applyNumberFormat="1" applyAlignment="1">
      <alignment horizontal="center" vertical="center"/>
    </xf>
    <xf numFmtId="1" fontId="5" fillId="0" borderId="0" xfId="1" applyNumberFormat="1" applyFont="1" applyAlignment="1">
      <alignment horizontal="center" vertical="center"/>
    </xf>
    <xf numFmtId="168" fontId="5" fillId="0" borderId="0" xfId="4" applyNumberFormat="1" applyAlignment="1">
      <alignment horizontal="center" vertical="center" wrapText="1"/>
    </xf>
    <xf numFmtId="168" fontId="5" fillId="0" borderId="2" xfId="4" applyNumberFormat="1" applyBorder="1" applyAlignment="1">
      <alignment horizontal="center" vertical="center" wrapText="1"/>
    </xf>
    <xf numFmtId="164" fontId="5" fillId="0" borderId="0" xfId="2" applyFont="1" applyAlignment="1">
      <alignment horizontal="center" wrapText="1"/>
    </xf>
    <xf numFmtId="14" fontId="5" fillId="0" borderId="0" xfId="2" applyNumberFormat="1" applyFont="1" applyAlignment="1">
      <alignment horizontal="center" vertical="center"/>
    </xf>
    <xf numFmtId="2" fontId="5" fillId="0" borderId="0" xfId="0" applyNumberFormat="1" applyFont="1" applyAlignment="1">
      <alignment horizontal="left" vertical="center"/>
    </xf>
    <xf numFmtId="169" fontId="5" fillId="0" borderId="0" xfId="0" applyNumberFormat="1" applyFont="1" applyAlignment="1">
      <alignment horizontal="center" vertical="center" wrapText="1"/>
    </xf>
    <xf numFmtId="14" fontId="5" fillId="0" borderId="0" xfId="2" applyNumberFormat="1" applyFont="1" applyFill="1" applyAlignment="1">
      <alignment horizontal="center" vertical="center"/>
    </xf>
    <xf numFmtId="0" fontId="8" fillId="2" borderId="0" xfId="3" quotePrefix="1" applyFont="1" applyFill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Fill="1" applyAlignment="1">
      <alignment horizontal="center" vertical="center"/>
    </xf>
    <xf numFmtId="0" fontId="6" fillId="3" borderId="0" xfId="3" applyFont="1" applyFill="1" applyAlignment="1">
      <alignment horizontal="center" vertical="center"/>
    </xf>
    <xf numFmtId="0" fontId="1" fillId="0" borderId="0" xfId="6" applyAlignment="1">
      <alignment horizontal="center" wrapText="1"/>
    </xf>
    <xf numFmtId="0" fontId="1" fillId="0" borderId="0" xfId="6" applyAlignment="1">
      <alignment horizontal="center"/>
    </xf>
    <xf numFmtId="49" fontId="1" fillId="0" borderId="0" xfId="6" applyNumberFormat="1" applyAlignment="1">
      <alignment horizontal="center"/>
    </xf>
    <xf numFmtId="49" fontId="1" fillId="0" borderId="0" xfId="6" applyNumberFormat="1" applyAlignment="1">
      <alignment horizontal="center" vertical="center" wrapText="1"/>
    </xf>
    <xf numFmtId="14" fontId="1" fillId="0" borderId="0" xfId="6" applyNumberFormat="1" applyAlignment="1">
      <alignment horizontal="center"/>
    </xf>
    <xf numFmtId="165" fontId="1" fillId="0" borderId="0" xfId="6" applyNumberFormat="1" applyAlignment="1">
      <alignment horizontal="center"/>
    </xf>
    <xf numFmtId="14" fontId="6" fillId="0" borderId="0" xfId="6" applyNumberFormat="1" applyFont="1" applyAlignment="1">
      <alignment horizontal="center"/>
    </xf>
    <xf numFmtId="1" fontId="1" fillId="0" borderId="0" xfId="1" applyNumberFormat="1" applyFont="1" applyAlignment="1">
      <alignment horizontal="center"/>
    </xf>
    <xf numFmtId="0" fontId="1" fillId="0" borderId="0" xfId="6"/>
    <xf numFmtId="0" fontId="1" fillId="0" borderId="0" xfId="0" quotePrefix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6" fontId="1" fillId="0" borderId="0" xfId="0" applyNumberFormat="1" applyFont="1" applyAlignment="1">
      <alignment horizontal="center" vertical="center" wrapText="1"/>
    </xf>
    <xf numFmtId="14" fontId="1" fillId="0" borderId="0" xfId="0" quotePrefix="1" applyNumberFormat="1" applyFont="1" applyAlignment="1">
      <alignment horizontal="center" vertical="center" wrapText="1"/>
    </xf>
    <xf numFmtId="3" fontId="1" fillId="0" borderId="0" xfId="0" quotePrefix="1" applyNumberFormat="1" applyFont="1" applyAlignment="1">
      <alignment horizontal="center" vertical="center" wrapText="1"/>
    </xf>
    <xf numFmtId="49" fontId="1" fillId="0" borderId="0" xfId="0" quotePrefix="1" applyNumberFormat="1" applyFont="1" applyAlignment="1">
      <alignment horizontal="center" vertical="center" wrapText="1"/>
    </xf>
    <xf numFmtId="165" fontId="1" fillId="0" borderId="0" xfId="2" applyNumberFormat="1" applyFont="1" applyAlignment="1">
      <alignment horizontal="center" vertical="center"/>
    </xf>
    <xf numFmtId="1" fontId="1" fillId="4" borderId="0" xfId="1" applyNumberFormat="1" applyFont="1" applyFill="1" applyAlignment="1">
      <alignment horizontal="center" vertical="center"/>
    </xf>
    <xf numFmtId="167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7" fillId="5" borderId="0" xfId="6" applyFont="1" applyFill="1" applyAlignment="1">
      <alignment horizontal="center" vertical="center" wrapText="1"/>
    </xf>
    <xf numFmtId="49" fontId="7" fillId="5" borderId="0" xfId="6" applyNumberFormat="1" applyFont="1" applyFill="1" applyAlignment="1">
      <alignment horizontal="center" vertical="center" wrapText="1"/>
    </xf>
    <xf numFmtId="14" fontId="7" fillId="5" borderId="0" xfId="6" applyNumberFormat="1" applyFont="1" applyFill="1" applyAlignment="1">
      <alignment horizontal="center" vertical="center" wrapText="1"/>
    </xf>
    <xf numFmtId="165" fontId="7" fillId="5" borderId="0" xfId="6" applyNumberFormat="1" applyFont="1" applyFill="1" applyAlignment="1">
      <alignment horizontal="center" vertical="center" wrapText="1"/>
    </xf>
    <xf numFmtId="14" fontId="9" fillId="5" borderId="0" xfId="6" applyNumberFormat="1" applyFont="1" applyFill="1" applyAlignment="1">
      <alignment horizontal="center" vertical="center" wrapText="1"/>
    </xf>
    <xf numFmtId="0" fontId="1" fillId="0" borderId="0" xfId="6" applyAlignment="1">
      <alignment vertical="center" wrapText="1"/>
    </xf>
    <xf numFmtId="165" fontId="1" fillId="0" borderId="0" xfId="2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quotePrefix="1" applyFont="1" applyFill="1" applyAlignment="1">
      <alignment horizontal="center" vertical="center" wrapText="1"/>
    </xf>
    <xf numFmtId="0" fontId="1" fillId="2" borderId="0" xfId="0" quotePrefix="1" applyFont="1" applyFill="1" applyAlignment="1">
      <alignment horizontal="center" vertical="center"/>
    </xf>
    <xf numFmtId="166" fontId="1" fillId="2" borderId="0" xfId="0" applyNumberFormat="1" applyFont="1" applyFill="1" applyAlignment="1">
      <alignment horizontal="center" vertical="center"/>
    </xf>
    <xf numFmtId="166" fontId="1" fillId="2" borderId="0" xfId="0" quotePrefix="1" applyNumberFormat="1" applyFont="1" applyFill="1" applyAlignment="1">
      <alignment horizontal="center" vertical="center" wrapText="1"/>
    </xf>
    <xf numFmtId="166" fontId="1" fillId="2" borderId="0" xfId="0" applyNumberFormat="1" applyFont="1" applyFill="1" applyAlignment="1">
      <alignment horizontal="center" vertical="center" wrapText="1"/>
    </xf>
    <xf numFmtId="14" fontId="1" fillId="2" borderId="0" xfId="0" quotePrefix="1" applyNumberFormat="1" applyFont="1" applyFill="1" applyAlignment="1">
      <alignment horizontal="center" vertical="center"/>
    </xf>
    <xf numFmtId="3" fontId="1" fillId="2" borderId="0" xfId="0" quotePrefix="1" applyNumberFormat="1" applyFont="1" applyFill="1" applyAlignment="1">
      <alignment horizontal="center" vertical="center"/>
    </xf>
    <xf numFmtId="49" fontId="1" fillId="2" borderId="0" xfId="0" quotePrefix="1" applyNumberFormat="1" applyFont="1" applyFill="1" applyAlignment="1">
      <alignment horizontal="center" vertical="center"/>
    </xf>
    <xf numFmtId="165" fontId="1" fillId="2" borderId="0" xfId="2" applyNumberFormat="1" applyFont="1" applyFill="1" applyAlignment="1">
      <alignment horizontal="center" vertical="center"/>
    </xf>
    <xf numFmtId="1" fontId="1" fillId="2" borderId="0" xfId="1" applyNumberFormat="1" applyFont="1" applyFill="1" applyAlignment="1">
      <alignment horizontal="center" vertical="center"/>
    </xf>
    <xf numFmtId="167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 wrapText="1"/>
    </xf>
    <xf numFmtId="0" fontId="1" fillId="3" borderId="0" xfId="0" quotePrefix="1" applyFont="1" applyFill="1" applyAlignment="1">
      <alignment horizontal="center" vertical="center" wrapText="1"/>
    </xf>
    <xf numFmtId="166" fontId="1" fillId="3" borderId="0" xfId="0" applyNumberFormat="1" applyFont="1" applyFill="1" applyAlignment="1">
      <alignment horizontal="center" vertical="center" wrapText="1"/>
    </xf>
    <xf numFmtId="14" fontId="1" fillId="3" borderId="0" xfId="0" quotePrefix="1" applyNumberFormat="1" applyFont="1" applyFill="1" applyAlignment="1">
      <alignment horizontal="center" vertical="center" wrapText="1"/>
    </xf>
    <xf numFmtId="3" fontId="1" fillId="3" borderId="0" xfId="0" quotePrefix="1" applyNumberFormat="1" applyFont="1" applyFill="1" applyAlignment="1">
      <alignment horizontal="center" vertical="center" wrapText="1"/>
    </xf>
    <xf numFmtId="49" fontId="1" fillId="3" borderId="0" xfId="0" quotePrefix="1" applyNumberFormat="1" applyFont="1" applyFill="1" applyAlignment="1">
      <alignment horizontal="center" vertical="center" wrapText="1"/>
    </xf>
    <xf numFmtId="165" fontId="1" fillId="3" borderId="0" xfId="2" applyNumberFormat="1" applyFont="1" applyFill="1" applyAlignment="1">
      <alignment horizontal="center" vertical="center"/>
    </xf>
    <xf numFmtId="1" fontId="1" fillId="3" borderId="0" xfId="1" applyNumberFormat="1" applyFont="1" applyFill="1" applyAlignment="1">
      <alignment horizontal="center" vertical="center"/>
    </xf>
    <xf numFmtId="167" fontId="1" fillId="3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1" fillId="3" borderId="0" xfId="6" applyFill="1" applyAlignment="1">
      <alignment horizontal="center" vertical="center" wrapText="1"/>
    </xf>
    <xf numFmtId="0" fontId="1" fillId="3" borderId="0" xfId="6" quotePrefix="1" applyFill="1" applyAlignment="1">
      <alignment horizontal="center" vertical="center" wrapText="1"/>
    </xf>
    <xf numFmtId="166" fontId="1" fillId="3" borderId="0" xfId="6" applyNumberFormat="1" applyFill="1" applyAlignment="1">
      <alignment horizontal="center" vertical="center" wrapText="1"/>
    </xf>
    <xf numFmtId="14" fontId="1" fillId="3" borderId="0" xfId="6" quotePrefix="1" applyNumberFormat="1" applyFill="1" applyAlignment="1">
      <alignment horizontal="center" vertical="center" wrapText="1"/>
    </xf>
    <xf numFmtId="3" fontId="1" fillId="3" borderId="0" xfId="6" quotePrefix="1" applyNumberFormat="1" applyFill="1" applyAlignment="1">
      <alignment horizontal="center" vertical="center" wrapText="1"/>
    </xf>
    <xf numFmtId="49" fontId="1" fillId="3" borderId="0" xfId="6" quotePrefix="1" applyNumberFormat="1" applyFill="1" applyAlignment="1">
      <alignment horizontal="center" vertical="center" wrapText="1"/>
    </xf>
    <xf numFmtId="0" fontId="1" fillId="3" borderId="0" xfId="6" applyFill="1" applyAlignment="1">
      <alignment vertical="center"/>
    </xf>
    <xf numFmtId="0" fontId="1" fillId="0" borderId="0" xfId="6" applyAlignment="1">
      <alignment horizontal="center" vertical="center" wrapText="1"/>
    </xf>
    <xf numFmtId="0" fontId="1" fillId="0" borderId="0" xfId="6" quotePrefix="1" applyAlignment="1">
      <alignment horizontal="center" vertical="center" wrapText="1"/>
    </xf>
    <xf numFmtId="166" fontId="1" fillId="0" borderId="0" xfId="6" applyNumberFormat="1" applyAlignment="1">
      <alignment horizontal="center" vertical="center" wrapText="1"/>
    </xf>
    <xf numFmtId="14" fontId="1" fillId="0" borderId="0" xfId="6" quotePrefix="1" applyNumberFormat="1" applyAlignment="1">
      <alignment horizontal="center" vertical="center" wrapText="1"/>
    </xf>
    <xf numFmtId="3" fontId="1" fillId="0" borderId="0" xfId="6" quotePrefix="1" applyNumberFormat="1" applyAlignment="1">
      <alignment horizontal="center" vertical="center" wrapText="1"/>
    </xf>
    <xf numFmtId="49" fontId="1" fillId="0" borderId="0" xfId="6" quotePrefix="1" applyNumberFormat="1" applyAlignment="1">
      <alignment horizontal="center" vertical="center" wrapText="1"/>
    </xf>
    <xf numFmtId="0" fontId="1" fillId="0" borderId="0" xfId="6" applyAlignment="1">
      <alignment vertical="center"/>
    </xf>
    <xf numFmtId="14" fontId="1" fillId="0" borderId="0" xfId="6" applyNumberFormat="1" applyAlignment="1">
      <alignment horizontal="center" vertical="center" wrapText="1"/>
    </xf>
    <xf numFmtId="14" fontId="1" fillId="3" borderId="0" xfId="6" applyNumberFormat="1" applyFill="1" applyAlignment="1">
      <alignment horizontal="center" vertical="center" wrapText="1"/>
    </xf>
    <xf numFmtId="166" fontId="1" fillId="3" borderId="0" xfId="0" applyNumberFormat="1" applyFont="1" applyFill="1" applyAlignment="1">
      <alignment horizontal="center" vertical="center"/>
    </xf>
    <xf numFmtId="166" fontId="1" fillId="3" borderId="0" xfId="0" quotePrefix="1" applyNumberFormat="1" applyFont="1" applyFill="1" applyAlignment="1">
      <alignment horizontal="center" vertical="center" wrapText="1"/>
    </xf>
    <xf numFmtId="14" fontId="1" fillId="3" borderId="0" xfId="0" quotePrefix="1" applyNumberFormat="1" applyFont="1" applyFill="1" applyAlignment="1">
      <alignment horizontal="center" vertical="center"/>
    </xf>
    <xf numFmtId="0" fontId="1" fillId="3" borderId="0" xfId="0" quotePrefix="1" applyFont="1" applyFill="1" applyAlignment="1">
      <alignment horizontal="center" vertical="center"/>
    </xf>
    <xf numFmtId="3" fontId="1" fillId="3" borderId="0" xfId="0" quotePrefix="1" applyNumberFormat="1" applyFont="1" applyFill="1" applyAlignment="1">
      <alignment horizontal="center" vertical="center"/>
    </xf>
    <xf numFmtId="49" fontId="1" fillId="3" borderId="0" xfId="0" quotePrefix="1" applyNumberFormat="1" applyFont="1" applyFill="1" applyAlignment="1">
      <alignment horizontal="center" vertical="center"/>
    </xf>
    <xf numFmtId="49" fontId="1" fillId="3" borderId="0" xfId="6" applyNumberFormat="1" applyFill="1" applyAlignment="1">
      <alignment horizontal="center" vertical="center" wrapText="1"/>
    </xf>
    <xf numFmtId="49" fontId="1" fillId="3" borderId="0" xfId="0" applyNumberFormat="1" applyFont="1" applyFill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14" fontId="1" fillId="0" borderId="0" xfId="0" quotePrefix="1" applyNumberFormat="1" applyFont="1" applyAlignment="1">
      <alignment horizontal="center" vertical="center"/>
    </xf>
    <xf numFmtId="3" fontId="1" fillId="0" borderId="0" xfId="0" quotePrefix="1" applyNumberFormat="1" applyFont="1" applyAlignment="1">
      <alignment horizontal="center" vertical="center"/>
    </xf>
    <xf numFmtId="49" fontId="1" fillId="0" borderId="0" xfId="0" quotePrefix="1" applyNumberFormat="1" applyFont="1" applyAlignment="1">
      <alignment horizontal="center" vertical="center"/>
    </xf>
    <xf numFmtId="0" fontId="1" fillId="2" borderId="0" xfId="6" applyFill="1" applyAlignment="1">
      <alignment vertical="center"/>
    </xf>
    <xf numFmtId="49" fontId="1" fillId="2" borderId="0" xfId="0" applyNumberFormat="1" applyFont="1" applyFill="1" applyAlignment="1">
      <alignment horizontal="center" vertical="center"/>
    </xf>
    <xf numFmtId="0" fontId="1" fillId="0" borderId="0" xfId="6" applyAlignment="1">
      <alignment horizontal="center" vertical="center"/>
    </xf>
    <xf numFmtId="10" fontId="1" fillId="2" borderId="0" xfId="0" applyNumberFormat="1" applyFont="1" applyFill="1" applyAlignment="1">
      <alignment horizontal="center" vertical="center"/>
    </xf>
    <xf numFmtId="49" fontId="1" fillId="3" borderId="0" xfId="0" applyNumberFormat="1" applyFont="1" applyFill="1" applyAlignment="1">
      <alignment horizontal="center" vertical="center" wrapText="1"/>
    </xf>
    <xf numFmtId="1" fontId="1" fillId="3" borderId="0" xfId="0" quotePrefix="1" applyNumberFormat="1" applyFont="1" applyFill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0" xfId="6" quotePrefix="1" applyAlignment="1">
      <alignment horizontal="center" vertical="center"/>
    </xf>
    <xf numFmtId="49" fontId="1" fillId="0" borderId="0" xfId="6" applyNumberFormat="1" applyAlignment="1">
      <alignment horizontal="center" vertical="center"/>
    </xf>
    <xf numFmtId="14" fontId="1" fillId="0" borderId="0" xfId="6" quotePrefix="1" applyNumberFormat="1" applyAlignment="1">
      <alignment horizontal="center" vertical="center"/>
    </xf>
    <xf numFmtId="165" fontId="1" fillId="0" borderId="0" xfId="6" quotePrefix="1" applyNumberFormat="1" applyAlignment="1">
      <alignment horizontal="center" vertical="center"/>
    </xf>
    <xf numFmtId="14" fontId="6" fillId="0" borderId="0" xfId="6" applyNumberFormat="1" applyFont="1" applyAlignment="1">
      <alignment horizontal="center" vertical="center"/>
    </xf>
    <xf numFmtId="1" fontId="1" fillId="0" borderId="1" xfId="1" quotePrefix="1" applyNumberFormat="1" applyFont="1" applyBorder="1" applyAlignment="1">
      <alignment horizontal="center" vertical="center"/>
    </xf>
    <xf numFmtId="165" fontId="1" fillId="0" borderId="1" xfId="6" quotePrefix="1" applyNumberFormat="1" applyBorder="1" applyAlignment="1">
      <alignment horizontal="center" vertical="center"/>
    </xf>
    <xf numFmtId="1" fontId="1" fillId="0" borderId="0" xfId="6" applyNumberFormat="1" applyAlignment="1">
      <alignment horizontal="center" vertical="center" wrapText="1"/>
    </xf>
    <xf numFmtId="14" fontId="1" fillId="0" borderId="0" xfId="6" applyNumberFormat="1" applyAlignment="1">
      <alignment horizontal="center" vertical="center"/>
    </xf>
    <xf numFmtId="165" fontId="1" fillId="0" borderId="0" xfId="6" applyNumberFormat="1" applyAlignment="1">
      <alignment horizontal="center" vertical="center"/>
    </xf>
    <xf numFmtId="1" fontId="1" fillId="0" borderId="0" xfId="1" applyNumberFormat="1" applyFont="1" applyAlignment="1">
      <alignment horizontal="center" vertical="center"/>
    </xf>
    <xf numFmtId="168" fontId="1" fillId="0" borderId="0" xfId="6" applyNumberFormat="1" applyAlignment="1">
      <alignment horizontal="center" vertical="center" wrapText="1"/>
    </xf>
    <xf numFmtId="168" fontId="1" fillId="0" borderId="2" xfId="6" applyNumberFormat="1" applyBorder="1" applyAlignment="1">
      <alignment horizontal="center" vertical="center" wrapText="1"/>
    </xf>
    <xf numFmtId="164" fontId="1" fillId="0" borderId="0" xfId="2" applyFont="1" applyAlignment="1">
      <alignment horizontal="center" wrapText="1"/>
    </xf>
    <xf numFmtId="0" fontId="1" fillId="2" borderId="0" xfId="6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quotePrefix="1" applyFill="1" applyAlignment="1">
      <alignment horizontal="center" vertical="center" wrapText="1"/>
    </xf>
    <xf numFmtId="0" fontId="0" fillId="2" borderId="0" xfId="0" quotePrefix="1" applyFill="1" applyAlignment="1">
      <alignment horizontal="center" vertical="center"/>
    </xf>
    <xf numFmtId="166" fontId="0" fillId="2" borderId="0" xfId="0" applyNumberFormat="1" applyFill="1" applyAlignment="1">
      <alignment horizontal="center" vertical="center"/>
    </xf>
    <xf numFmtId="166" fontId="0" fillId="2" borderId="0" xfId="0" applyNumberFormat="1" applyFill="1" applyAlignment="1">
      <alignment horizontal="center" vertical="center" wrapText="1"/>
    </xf>
    <xf numFmtId="14" fontId="0" fillId="2" borderId="0" xfId="0" quotePrefix="1" applyNumberFormat="1" applyFill="1" applyAlignment="1">
      <alignment horizontal="center" vertical="center"/>
    </xf>
    <xf numFmtId="3" fontId="0" fillId="2" borderId="0" xfId="0" quotePrefix="1" applyNumberFormat="1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0" fontId="4" fillId="2" borderId="0" xfId="3" applyFill="1" applyAlignment="1">
      <alignment horizontal="center" vertical="center"/>
    </xf>
  </cellXfs>
  <cellStyles count="7">
    <cellStyle name="Comma" xfId="1" builtinId="3"/>
    <cellStyle name="Currency" xfId="2" builtinId="4"/>
    <cellStyle name="Hyperlink" xfId="3" builtinId="8"/>
    <cellStyle name="Normal" xfId="0" builtinId="0"/>
    <cellStyle name="Standaard 2" xfId="4" xr:uid="{3C9052E7-828C-41D3-BCC5-05BC06E85048}"/>
    <cellStyle name="Standaard 2 2" xfId="5" xr:uid="{42664760-C7B1-3344-984F-90EF33F9D9AC}"/>
    <cellStyle name="Standaard 2 3" xfId="6" xr:uid="{77B343F3-1184-554C-854E-F4C61DFC05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whiskybase.com/whiskies/whisky/192398" TargetMode="External"/><Relationship Id="rId21" Type="http://schemas.openxmlformats.org/officeDocument/2006/relationships/hyperlink" Target="https://www.whiskybase.com/whiskies/whisky/174222/tullibardine-225" TargetMode="External"/><Relationship Id="rId42" Type="http://schemas.openxmlformats.org/officeDocument/2006/relationships/hyperlink" Target="https://www.whiskybase.com/whiskies/whisky/228769/maffia-monkeys-2015-mmo" TargetMode="External"/><Relationship Id="rId63" Type="http://schemas.openxmlformats.org/officeDocument/2006/relationships/hyperlink" Target="https://www.whiskybase.com/whiskies/whisky/279436" TargetMode="External"/><Relationship Id="rId84" Type="http://schemas.openxmlformats.org/officeDocument/2006/relationships/hyperlink" Target="https://www.whiskybase.com/whiskies/whisky/169396" TargetMode="External"/><Relationship Id="rId138" Type="http://schemas.openxmlformats.org/officeDocument/2006/relationships/hyperlink" Target="https://www.whiskybase.com/nl/whiskies/whisky/299150" TargetMode="External"/><Relationship Id="rId159" Type="http://schemas.openxmlformats.org/officeDocument/2006/relationships/hyperlink" Target="https://www.whiskybase.com/nl/whiskies/whisky/305751/2004-pst" TargetMode="External"/><Relationship Id="rId107" Type="http://schemas.openxmlformats.org/officeDocument/2006/relationships/hyperlink" Target="https://www.whiskybase.com/whiskies/whisky/190372" TargetMode="External"/><Relationship Id="rId11" Type="http://schemas.openxmlformats.org/officeDocument/2006/relationships/hyperlink" Target="https://www.whiskybase.com/whiskies/whisky/112320/port-charlotte-10-year-old" TargetMode="External"/><Relationship Id="rId32" Type="http://schemas.openxmlformats.org/officeDocument/2006/relationships/hyperlink" Target="https://www.whiskybase.com/whiskies/whisky/24709/mellow-corn-04-year-old" TargetMode="External"/><Relationship Id="rId53" Type="http://schemas.openxmlformats.org/officeDocument/2006/relationships/hyperlink" Target="https://www.whiskybase.com/whiskies/whisky/268372/single-malt-scotch-whisky-2013-smws" TargetMode="External"/><Relationship Id="rId74" Type="http://schemas.openxmlformats.org/officeDocument/2006/relationships/hyperlink" Target="https://www.whiskybase.com/whiskies/whisky/240155" TargetMode="External"/><Relationship Id="rId128" Type="http://schemas.openxmlformats.org/officeDocument/2006/relationships/hyperlink" Target="https://www.whiskybase.com/whiskies/whisky/288986" TargetMode="External"/><Relationship Id="rId149" Type="http://schemas.openxmlformats.org/officeDocument/2006/relationships/hyperlink" Target="https://www.whiskybase.com/nl/whiskies/whisky/202726" TargetMode="External"/><Relationship Id="rId5" Type="http://schemas.openxmlformats.org/officeDocument/2006/relationships/hyperlink" Target="https://www.whiskybase.com/whiskies/whisky/101495/bunnahabhain-12-year-old" TargetMode="External"/><Relationship Id="rId95" Type="http://schemas.openxmlformats.org/officeDocument/2006/relationships/hyperlink" Target="https://www.whiskybase.com/whiskies/whisky/275638" TargetMode="External"/><Relationship Id="rId160" Type="http://schemas.openxmlformats.org/officeDocument/2006/relationships/hyperlink" Target="https://www.whiskybase.com/whiskies/whisky/13304/linkwood-1990-vw" TargetMode="External"/><Relationship Id="rId22" Type="http://schemas.openxmlformats.org/officeDocument/2006/relationships/hyperlink" Target="https://www.whiskybase.com/whiskies/whisky/230103/kilchoman-sanaig" TargetMode="External"/><Relationship Id="rId43" Type="http://schemas.openxmlformats.org/officeDocument/2006/relationships/hyperlink" Target="https://www.whiskybase.com/whiskies/whisky/240972/wl-weller-12-year-old" TargetMode="External"/><Relationship Id="rId64" Type="http://schemas.openxmlformats.org/officeDocument/2006/relationships/hyperlink" Target="https://www.whiskybase.com/whiskies/whisky/277986" TargetMode="External"/><Relationship Id="rId118" Type="http://schemas.openxmlformats.org/officeDocument/2006/relationships/hyperlink" Target="https://www.whiskybase.com/whiskies/whisky/240906" TargetMode="External"/><Relationship Id="rId139" Type="http://schemas.openxmlformats.org/officeDocument/2006/relationships/hyperlink" Target="https://www.whiskybase.com/whiskies/whisky/162756" TargetMode="External"/><Relationship Id="rId85" Type="http://schemas.openxmlformats.org/officeDocument/2006/relationships/hyperlink" Target="https://www.whiskybase.com/whiskies/whisky/164468/elijah-craig-toasted-barrel" TargetMode="External"/><Relationship Id="rId150" Type="http://schemas.openxmlformats.org/officeDocument/2006/relationships/hyperlink" Target="https://www.whiskybase.com/nl/whiskies/whisky/108178" TargetMode="External"/><Relationship Id="rId12" Type="http://schemas.openxmlformats.org/officeDocument/2006/relationships/hyperlink" Target="https://www.whiskybase.com/whiskies/whisky/194770/redbreast-12-year-old" TargetMode="External"/><Relationship Id="rId17" Type="http://schemas.openxmlformats.org/officeDocument/2006/relationships/hyperlink" Target="https://www.whiskybase.com/whiskies/whisky/192625/rebel-bourbon-tawny-port-finish" TargetMode="External"/><Relationship Id="rId33" Type="http://schemas.openxmlformats.org/officeDocument/2006/relationships/hyperlink" Target="https://www.whiskybase.com/whiskies/whisky/226335/teerenpeli-savu" TargetMode="External"/><Relationship Id="rId38" Type="http://schemas.openxmlformats.org/officeDocument/2006/relationships/hyperlink" Target="https://www.whiskybase.com/whiskies/whisky/262852/cley-whisky-2020" TargetMode="External"/><Relationship Id="rId59" Type="http://schemas.openxmlformats.org/officeDocument/2006/relationships/hyperlink" Target="https://www.whiskybase.com/whiskies/whisky/276923" TargetMode="External"/><Relationship Id="rId103" Type="http://schemas.openxmlformats.org/officeDocument/2006/relationships/hyperlink" Target="https://www.whiskybase.com/whiskies/whisky/295982/10-year-old" TargetMode="External"/><Relationship Id="rId108" Type="http://schemas.openxmlformats.org/officeDocument/2006/relationships/hyperlink" Target="https://www.whiskybase.com/whiskies/whisky/218091" TargetMode="External"/><Relationship Id="rId124" Type="http://schemas.openxmlformats.org/officeDocument/2006/relationships/hyperlink" Target="https://www.whiskybase.com/whiskies/whisky/285519" TargetMode="External"/><Relationship Id="rId129" Type="http://schemas.openxmlformats.org/officeDocument/2006/relationships/hyperlink" Target="https://www.whiskybase.com/nl/whiskies/whisky/276671/blended-malt-scotch-whisky-2015-nss" TargetMode="External"/><Relationship Id="rId54" Type="http://schemas.openxmlformats.org/officeDocument/2006/relationships/hyperlink" Target="https://www.whiskybase.com/whiskies/whisky/177838/benriach-smoke-season" TargetMode="External"/><Relationship Id="rId70" Type="http://schemas.openxmlformats.org/officeDocument/2006/relationships/hyperlink" Target="https://www.whiskybase.com/whiskies/whisky/247309/tormore-2006-smws-10543" TargetMode="External"/><Relationship Id="rId75" Type="http://schemas.openxmlformats.org/officeDocument/2006/relationships/hyperlink" Target="https://www.whiskybase.com/whiskies/whisky/222777" TargetMode="External"/><Relationship Id="rId91" Type="http://schemas.openxmlformats.org/officeDocument/2006/relationships/hyperlink" Target="https://www.whiskybase.com/whiskies/whisky/287332" TargetMode="External"/><Relationship Id="rId96" Type="http://schemas.openxmlformats.org/officeDocument/2006/relationships/hyperlink" Target="https://www.whiskybase.com/whiskies/whisky/262287" TargetMode="External"/><Relationship Id="rId140" Type="http://schemas.openxmlformats.org/officeDocument/2006/relationships/hyperlink" Target="https://www.whiskybase.com/nl/whiskies/whisky/284400" TargetMode="External"/><Relationship Id="rId145" Type="http://schemas.openxmlformats.org/officeDocument/2006/relationships/hyperlink" Target="https://www.whiskybase.com/nl/whiskies/whisky/300150" TargetMode="External"/><Relationship Id="rId161" Type="http://schemas.openxmlformats.org/officeDocument/2006/relationships/hyperlink" Target="https://www.whiskybase.com/nl/whiskies/whisky/75359" TargetMode="External"/><Relationship Id="rId1" Type="http://schemas.openxmlformats.org/officeDocument/2006/relationships/hyperlink" Target="https://www.whiskybase.com/whiskies/whisky/171643/balcones-03-year-old" TargetMode="External"/><Relationship Id="rId6" Type="http://schemas.openxmlformats.org/officeDocument/2006/relationships/hyperlink" Target="https://www.whiskybase.com/whiskies/whisky/18743/bushmills-original" TargetMode="External"/><Relationship Id="rId23" Type="http://schemas.openxmlformats.org/officeDocument/2006/relationships/hyperlink" Target="https://www.whiskybase.com/whiskies/whisky/197910/kilchoman-2012" TargetMode="External"/><Relationship Id="rId28" Type="http://schemas.openxmlformats.org/officeDocument/2006/relationships/hyperlink" Target="https://www.whiskybase.com/whiskies/whisky/231242/woodford-reserve-barrel-finish-select" TargetMode="External"/><Relationship Id="rId49" Type="http://schemas.openxmlformats.org/officeDocument/2006/relationships/hyperlink" Target="https://www.whiskybase.com/whiskies/whisky/267284/blended-malt-scotch-whisky-1995-mm" TargetMode="External"/><Relationship Id="rId114" Type="http://schemas.openxmlformats.org/officeDocument/2006/relationships/hyperlink" Target="https://www.whiskybase.com/whiskies/whisky/293403" TargetMode="External"/><Relationship Id="rId119" Type="http://schemas.openxmlformats.org/officeDocument/2006/relationships/hyperlink" Target="https://www.whiskybase.com/whiskies/whisky/121130" TargetMode="External"/><Relationship Id="rId44" Type="http://schemas.openxmlformats.org/officeDocument/2006/relationships/hyperlink" Target="https://www.whiskybase.com/whiskies/whisky/183252/wild-turkey-straight-rye-whiskey" TargetMode="External"/><Relationship Id="rId60" Type="http://schemas.openxmlformats.org/officeDocument/2006/relationships/hyperlink" Target="https://www.whiskybase.com/whiskies/whisky/236709/ben-nevis-10-year-old" TargetMode="External"/><Relationship Id="rId65" Type="http://schemas.openxmlformats.org/officeDocument/2006/relationships/hyperlink" Target="https://www.whiskybase.com/whiskies/whisky/220160/blood-oath-pact-no-8" TargetMode="External"/><Relationship Id="rId81" Type="http://schemas.openxmlformats.org/officeDocument/2006/relationships/hyperlink" Target="https://www.whiskybase.com/whiskies/whisky/288578" TargetMode="External"/><Relationship Id="rId86" Type="http://schemas.openxmlformats.org/officeDocument/2006/relationships/hyperlink" Target="https://www.whiskybase.com/whiskies/whisky/118686/wild-turkey-rare-breed" TargetMode="External"/><Relationship Id="rId130" Type="http://schemas.openxmlformats.org/officeDocument/2006/relationships/hyperlink" Target="https://www.whiskybase.com/nl/whiskies/whisky/300916" TargetMode="External"/><Relationship Id="rId135" Type="http://schemas.openxmlformats.org/officeDocument/2006/relationships/hyperlink" Target="https://www.whiskybase.com/nl/whiskies/whisky/301765" TargetMode="External"/><Relationship Id="rId151" Type="http://schemas.openxmlformats.org/officeDocument/2006/relationships/hyperlink" Target="https://www.whiskybase.com/whiskies/whisky/110798/texas-legation-bourbon-whiskey-br" TargetMode="External"/><Relationship Id="rId156" Type="http://schemas.openxmlformats.org/officeDocument/2006/relationships/hyperlink" Target="https://www.whiskybase.com/nl/whiskies/whisky/304627" TargetMode="External"/><Relationship Id="rId13" Type="http://schemas.openxmlformats.org/officeDocument/2006/relationships/hyperlink" Target="https://www.whiskybase.com/whiskies/whisky/195242/redbreast-21-year-old" TargetMode="External"/><Relationship Id="rId18" Type="http://schemas.openxmlformats.org/officeDocument/2006/relationships/hyperlink" Target="https://www.whiskybase.com/whiskies/whisky/188545/the-whistler-the-good-the-bad-and-the-smoky" TargetMode="External"/><Relationship Id="rId39" Type="http://schemas.openxmlformats.org/officeDocument/2006/relationships/hyperlink" Target="https://www.whiskybase.com/whiskies/whisky/160749/high-west-double-rye" TargetMode="External"/><Relationship Id="rId109" Type="http://schemas.openxmlformats.org/officeDocument/2006/relationships/hyperlink" Target="https://www.whiskybase.com/whiskies/whisky/136412" TargetMode="External"/><Relationship Id="rId34" Type="http://schemas.openxmlformats.org/officeDocument/2006/relationships/hyperlink" Target="https://www.whiskybase.com/whiskies/whisky/101979/bunnahabhain-08-year-old-gm" TargetMode="External"/><Relationship Id="rId50" Type="http://schemas.openxmlformats.org/officeDocument/2006/relationships/hyperlink" Target="https://www.whiskybase.com/whiskies/whisky/120167/old-ezra-07-year-old" TargetMode="External"/><Relationship Id="rId55" Type="http://schemas.openxmlformats.org/officeDocument/2006/relationships/hyperlink" Target="https://www.whiskybase.com/whiskies/whisky/190977/the-spice-tree-the-signature-range-cb" TargetMode="External"/><Relationship Id="rId76" Type="http://schemas.openxmlformats.org/officeDocument/2006/relationships/hyperlink" Target="https://www.whiskybase.com/whiskies/whisky/286740" TargetMode="External"/><Relationship Id="rId97" Type="http://schemas.openxmlformats.org/officeDocument/2006/relationships/hyperlink" Target="https://www.whiskybase.com/whiskies/whisky/264893" TargetMode="External"/><Relationship Id="rId104" Type="http://schemas.openxmlformats.org/officeDocument/2006/relationships/hyperlink" Target="https://www.whiskybase.com/whiskies/whisky/293566" TargetMode="External"/><Relationship Id="rId120" Type="http://schemas.openxmlformats.org/officeDocument/2006/relationships/hyperlink" Target="https://www.whiskybase.com/whiskies/whisky/232504" TargetMode="External"/><Relationship Id="rId125" Type="http://schemas.openxmlformats.org/officeDocument/2006/relationships/hyperlink" Target="https://www.whiskybase.com/whiskies/whisky/294393" TargetMode="External"/><Relationship Id="rId141" Type="http://schemas.openxmlformats.org/officeDocument/2006/relationships/hyperlink" Target="https://www.whiskybase.com/nl/whiskies/whisky/161570" TargetMode="External"/><Relationship Id="rId146" Type="http://schemas.openxmlformats.org/officeDocument/2006/relationships/hyperlink" Target="https://www.whiskybase.com/whiskies/whisky/161826" TargetMode="External"/><Relationship Id="rId7" Type="http://schemas.openxmlformats.org/officeDocument/2006/relationships/hyperlink" Target="https://www.whiskybase.com/whiskies/whisky/57960/craigellachie-13-year-old" TargetMode="External"/><Relationship Id="rId71" Type="http://schemas.openxmlformats.org/officeDocument/2006/relationships/hyperlink" Target="https://www.whiskybase.com/whiskies/whisky/100544" TargetMode="External"/><Relationship Id="rId92" Type="http://schemas.openxmlformats.org/officeDocument/2006/relationships/hyperlink" Target="https://www.whiskybase.com/whiskies/whisky/294381" TargetMode="External"/><Relationship Id="rId162" Type="http://schemas.openxmlformats.org/officeDocument/2006/relationships/hyperlink" Target="https://www.whiskybase.com/whiskies/whisky/218399/arran-2012-ud" TargetMode="External"/><Relationship Id="rId2" Type="http://schemas.openxmlformats.org/officeDocument/2006/relationships/hyperlink" Target="https://www.whiskybase.com/whiskies/whisky/203185/balcones-texas-rye" TargetMode="External"/><Relationship Id="rId29" Type="http://schemas.openxmlformats.org/officeDocument/2006/relationships/hyperlink" Target="https://www.whiskybase.com/whiskies/whisky/249924/a-tennessee-distillery-2016-wmc" TargetMode="External"/><Relationship Id="rId24" Type="http://schemas.openxmlformats.org/officeDocument/2006/relationships/hyperlink" Target="https://www.whiskybase.com/whiskies/whisky/212006/balcones-texas-pot-still-bourbon" TargetMode="External"/><Relationship Id="rId40" Type="http://schemas.openxmlformats.org/officeDocument/2006/relationships/hyperlink" Target="https://www.whiskybase.com/whiskies/whisky/126470/jim-beam-signature-craft" TargetMode="External"/><Relationship Id="rId45" Type="http://schemas.openxmlformats.org/officeDocument/2006/relationships/hyperlink" Target="https://www.whiskybase.com/whiskies/whisky/249972/reservoir-maison-de-cuivre" TargetMode="External"/><Relationship Id="rId66" Type="http://schemas.openxmlformats.org/officeDocument/2006/relationships/hyperlink" Target="https://www.whiskybase.com/whiskies/whisky/223464/glendronach-15-year-old" TargetMode="External"/><Relationship Id="rId87" Type="http://schemas.openxmlformats.org/officeDocument/2006/relationships/hyperlink" Target="https://www.whiskybase.com/whiskies/whisky/278836" TargetMode="External"/><Relationship Id="rId110" Type="http://schemas.openxmlformats.org/officeDocument/2006/relationships/hyperlink" Target="https://www.whiskybase.com/whiskies/whisky/296976" TargetMode="External"/><Relationship Id="rId115" Type="http://schemas.openxmlformats.org/officeDocument/2006/relationships/hyperlink" Target="https://www.whiskybase.com/whiskies/whisky/203463" TargetMode="External"/><Relationship Id="rId131" Type="http://schemas.openxmlformats.org/officeDocument/2006/relationships/hyperlink" Target="https://www.whiskybase.com/nl/whiskies/whisky/302438" TargetMode="External"/><Relationship Id="rId136" Type="http://schemas.openxmlformats.org/officeDocument/2006/relationships/hyperlink" Target="https://www.whiskybase.com/nl/whiskies/whisky/238713" TargetMode="External"/><Relationship Id="rId157" Type="http://schemas.openxmlformats.org/officeDocument/2006/relationships/hyperlink" Target="https://www.whiskybase.com/nl/whiskies/whisky/296295" TargetMode="External"/><Relationship Id="rId61" Type="http://schemas.openxmlformats.org/officeDocument/2006/relationships/hyperlink" Target="https://www.whiskybase.com/whiskies/whisky/276399" TargetMode="External"/><Relationship Id="rId82" Type="http://schemas.openxmlformats.org/officeDocument/2006/relationships/hyperlink" Target="https://www.whiskybase.com/whiskies/whisky/258807" TargetMode="External"/><Relationship Id="rId152" Type="http://schemas.openxmlformats.org/officeDocument/2006/relationships/hyperlink" Target="https://www.whiskybase.com/nl/whiskies/whisky/278067" TargetMode="External"/><Relationship Id="rId19" Type="http://schemas.openxmlformats.org/officeDocument/2006/relationships/hyperlink" Target="https://www.whiskybase.com/whiskies/whisky/190375/bunnahabhain-2011-aonadh" TargetMode="External"/><Relationship Id="rId14" Type="http://schemas.openxmlformats.org/officeDocument/2006/relationships/hyperlink" Target="https://www.whiskybase.com/whiskies/whisky/214759/balcones-mirador" TargetMode="External"/><Relationship Id="rId30" Type="http://schemas.openxmlformats.org/officeDocument/2006/relationships/hyperlink" Target="https://www.whiskybase.com/whiskies/whisky/75524/benriach-curiositas" TargetMode="External"/><Relationship Id="rId35" Type="http://schemas.openxmlformats.org/officeDocument/2006/relationships/hyperlink" Target="https://www.whiskybase.com/whiskies/whisky/257361/secret-speyside-2009-mm" TargetMode="External"/><Relationship Id="rId56" Type="http://schemas.openxmlformats.org/officeDocument/2006/relationships/hyperlink" Target="https://www.whiskybase.com/whiskies/whisky/260981" TargetMode="External"/><Relationship Id="rId77" Type="http://schemas.openxmlformats.org/officeDocument/2006/relationships/hyperlink" Target="https://www.whiskybase.com/whiskies/whisky/90020/imperial-1995-mbl" TargetMode="External"/><Relationship Id="rId100" Type="http://schemas.openxmlformats.org/officeDocument/2006/relationships/hyperlink" Target="https://www.whiskybase.com/whiskies/whisky/294022" TargetMode="External"/><Relationship Id="rId105" Type="http://schemas.openxmlformats.org/officeDocument/2006/relationships/hyperlink" Target="https://www.whiskybase.com/whiskies/whisky/238912" TargetMode="External"/><Relationship Id="rId126" Type="http://schemas.openxmlformats.org/officeDocument/2006/relationships/hyperlink" Target="https://www.whiskybase.com/nl/whiskies/whisky/257109" TargetMode="External"/><Relationship Id="rId147" Type="http://schemas.openxmlformats.org/officeDocument/2006/relationships/hyperlink" Target="https://www.whiskybase.com/whiskies/whisky/169529" TargetMode="External"/><Relationship Id="rId8" Type="http://schemas.openxmlformats.org/officeDocument/2006/relationships/hyperlink" Target="https://www.whiskybase.com/whiskies/whisky/179778/knob-creek-09-year-old" TargetMode="External"/><Relationship Id="rId51" Type="http://schemas.openxmlformats.org/officeDocument/2006/relationships/hyperlink" Target="https://www.whiskybase.com/whiskies/whisky/225296/balcones-eclipse" TargetMode="External"/><Relationship Id="rId72" Type="http://schemas.openxmlformats.org/officeDocument/2006/relationships/hyperlink" Target="https://www.whiskybase.com/whiskies/whisky/281995" TargetMode="External"/><Relationship Id="rId93" Type="http://schemas.openxmlformats.org/officeDocument/2006/relationships/hyperlink" Target="https://www.whiskybase.com/whiskies/whisky/293205/milroys-1994-soh" TargetMode="External"/><Relationship Id="rId98" Type="http://schemas.openxmlformats.org/officeDocument/2006/relationships/hyperlink" Target="https://www.whiskybase.com/whiskies/whisky/60093" TargetMode="External"/><Relationship Id="rId121" Type="http://schemas.openxmlformats.org/officeDocument/2006/relationships/hyperlink" Target="https://www.whiskybase.com/whiskies/whisky/286456" TargetMode="External"/><Relationship Id="rId142" Type="http://schemas.openxmlformats.org/officeDocument/2006/relationships/hyperlink" Target="https://www.whiskybase.com/nl/whiskies/whisky/302439" TargetMode="External"/><Relationship Id="rId163" Type="http://schemas.openxmlformats.org/officeDocument/2006/relationships/hyperlink" Target="https://www.whiskybase.com/nl/whiskies/whisky/3154/bruichladdich-links-i" TargetMode="External"/><Relationship Id="rId3" Type="http://schemas.openxmlformats.org/officeDocument/2006/relationships/hyperlink" Target="https://www.whiskybase.com/whiskies/whisky/185222/bruichladdich-the-classic-laddie" TargetMode="External"/><Relationship Id="rId25" Type="http://schemas.openxmlformats.org/officeDocument/2006/relationships/hyperlink" Target="https://www.whiskybase.com/whiskies/whisky/224102/royal-brackla-12-year-old" TargetMode="External"/><Relationship Id="rId46" Type="http://schemas.openxmlformats.org/officeDocument/2006/relationships/hyperlink" Target="https://www.whiskybase.com/whiskies/whisky/266435/blended-malt-scotch-whisky-1995-mm" TargetMode="External"/><Relationship Id="rId67" Type="http://schemas.openxmlformats.org/officeDocument/2006/relationships/hyperlink" Target="https://www.whiskybase.com/whiskies/whisky/239558/glen-elgin-2007-smws-8587" TargetMode="External"/><Relationship Id="rId116" Type="http://schemas.openxmlformats.org/officeDocument/2006/relationships/hyperlink" Target="https://www.whiskybase.com/whiskies/whisky/165933" TargetMode="External"/><Relationship Id="rId137" Type="http://schemas.openxmlformats.org/officeDocument/2006/relationships/hyperlink" Target="https://www.whiskybase.com/whiskies/whisky/262939" TargetMode="External"/><Relationship Id="rId158" Type="http://schemas.openxmlformats.org/officeDocument/2006/relationships/hyperlink" Target="https://www.whiskybase.com/whiskies/whisky/187915/highland-park-2007-gm" TargetMode="External"/><Relationship Id="rId20" Type="http://schemas.openxmlformats.org/officeDocument/2006/relationships/hyperlink" Target="https://www.whiskybase.com/whiskies/whisky/129707/tobermory-12-year-old" TargetMode="External"/><Relationship Id="rId41" Type="http://schemas.openxmlformats.org/officeDocument/2006/relationships/hyperlink" Target="https://www.whiskybase.com/whiskies/whisky/261916/kilchoman-sanaig" TargetMode="External"/><Relationship Id="rId62" Type="http://schemas.openxmlformats.org/officeDocument/2006/relationships/hyperlink" Target="https://www.whiskybase.com/whiskies/whisky/32193/single-malt-whisky" TargetMode="External"/><Relationship Id="rId83" Type="http://schemas.openxmlformats.org/officeDocument/2006/relationships/hyperlink" Target="https://www.whiskybase.com/whiskies/whisky/241202/bruichladdich-2014" TargetMode="External"/><Relationship Id="rId88" Type="http://schemas.openxmlformats.org/officeDocument/2006/relationships/hyperlink" Target="https://www.whiskybase.com/whiskies/whisky/267934/benromach-2012" TargetMode="External"/><Relationship Id="rId111" Type="http://schemas.openxmlformats.org/officeDocument/2006/relationships/hyperlink" Target="https://www.whiskybase.com/whiskies/whisky/39896" TargetMode="External"/><Relationship Id="rId132" Type="http://schemas.openxmlformats.org/officeDocument/2006/relationships/hyperlink" Target="https://www.whiskybase.com/nl/whiskies/whisky/296872" TargetMode="External"/><Relationship Id="rId153" Type="http://schemas.openxmlformats.org/officeDocument/2006/relationships/hyperlink" Target="https://www.whiskybase.com/nl/whiskies/whisky/305422" TargetMode="External"/><Relationship Id="rId15" Type="http://schemas.openxmlformats.org/officeDocument/2006/relationships/hyperlink" Target="https://www.whiskybase.com/whiskies/whisky/216972/balcones-zz-top" TargetMode="External"/><Relationship Id="rId36" Type="http://schemas.openxmlformats.org/officeDocument/2006/relationships/hyperlink" Target="https://www.whiskybase.com/whiskies/whisky/241844/arran-10-year-old" TargetMode="External"/><Relationship Id="rId57" Type="http://schemas.openxmlformats.org/officeDocument/2006/relationships/hyperlink" Target="https://www.whiskybase.com/whiskies/whisky/135462/deanston-2006" TargetMode="External"/><Relationship Id="rId106" Type="http://schemas.openxmlformats.org/officeDocument/2006/relationships/hyperlink" Target="https://www.whiskybase.com/whiskies/whisky/93475/deanston-virgin-oak" TargetMode="External"/><Relationship Id="rId127" Type="http://schemas.openxmlformats.org/officeDocument/2006/relationships/hyperlink" Target="https://www.whiskybase.com/nl/whiskies/whisky/297939" TargetMode="External"/><Relationship Id="rId10" Type="http://schemas.openxmlformats.org/officeDocument/2006/relationships/hyperlink" Target="https://www.whiskybase.com/whiskies/whisky/183613/makers-mark-46-red-wax" TargetMode="External"/><Relationship Id="rId31" Type="http://schemas.openxmlformats.org/officeDocument/2006/relationships/hyperlink" Target="https://www.whiskybase.com/whiskies/whisky/237002/campbeltown-loch-blended-malt-scotch-whisky" TargetMode="External"/><Relationship Id="rId52" Type="http://schemas.openxmlformats.org/officeDocument/2006/relationships/hyperlink" Target="https://www.whiskybase.com/whiskies/whisky/270785/springbank-15-year-old" TargetMode="External"/><Relationship Id="rId73" Type="http://schemas.openxmlformats.org/officeDocument/2006/relationships/hyperlink" Target="https://www.whiskybase.com/whiskies/whisky/138701" TargetMode="External"/><Relationship Id="rId78" Type="http://schemas.openxmlformats.org/officeDocument/2006/relationships/hyperlink" Target="https://www.whiskybase.com/whiskies/whisky/289989/cley-whisky-2021" TargetMode="External"/><Relationship Id="rId94" Type="http://schemas.openxmlformats.org/officeDocument/2006/relationships/hyperlink" Target="https://www.whiskybase.com/whiskies/whisky/275639" TargetMode="External"/><Relationship Id="rId99" Type="http://schemas.openxmlformats.org/officeDocument/2006/relationships/hyperlink" Target="https://www.whiskybase.com/whiskies/whisky/264971" TargetMode="External"/><Relationship Id="rId101" Type="http://schemas.openxmlformats.org/officeDocument/2006/relationships/hyperlink" Target="https://www.whiskybase.com/whiskies/whisky/291246" TargetMode="External"/><Relationship Id="rId122" Type="http://schemas.openxmlformats.org/officeDocument/2006/relationships/hyperlink" Target="https://www.whiskybase.com/whiskies/whisky/294586" TargetMode="External"/><Relationship Id="rId143" Type="http://schemas.openxmlformats.org/officeDocument/2006/relationships/hyperlink" Target="https://www.whiskybase.com/nl/whiskies/whisky/283344/kilchoman-11-year-old" TargetMode="External"/><Relationship Id="rId148" Type="http://schemas.openxmlformats.org/officeDocument/2006/relationships/hyperlink" Target="https://www.whiskybase.com/nl/whiskies/whisky/281139" TargetMode="External"/><Relationship Id="rId164" Type="http://schemas.openxmlformats.org/officeDocument/2006/relationships/hyperlink" Target="https://www.whiskybase.com/nl/whiskies/whisky/291225/saints-alley-10-year-old" TargetMode="External"/><Relationship Id="rId4" Type="http://schemas.openxmlformats.org/officeDocument/2006/relationships/hyperlink" Target="https://www.whiskybase.com/whiskies/whisky/208323/buffalo-trace-single-barrel-select" TargetMode="External"/><Relationship Id="rId9" Type="http://schemas.openxmlformats.org/officeDocument/2006/relationships/hyperlink" Target="https://www.whiskybase.com/whiskies/whisky/51469/lagavulin-16-year-old" TargetMode="External"/><Relationship Id="rId26" Type="http://schemas.openxmlformats.org/officeDocument/2006/relationships/hyperlink" Target="https://www.whiskybase.com/whiskies/whisky/171644/balcones-03-year-old" TargetMode="External"/><Relationship Id="rId47" Type="http://schemas.openxmlformats.org/officeDocument/2006/relationships/hyperlink" Target="https://www.whiskybase.com/whiskies/whisky/266436/blended-malt-scotch-whisky-1995-mm" TargetMode="External"/><Relationship Id="rId68" Type="http://schemas.openxmlformats.org/officeDocument/2006/relationships/hyperlink" Target="https://www.whiskybase.com/whiskies/whisky/42981/glenfarclas-10-year-old" TargetMode="External"/><Relationship Id="rId89" Type="http://schemas.openxmlformats.org/officeDocument/2006/relationships/hyperlink" Target="https://www.whiskybase.com/whiskies/whisky/281820" TargetMode="External"/><Relationship Id="rId112" Type="http://schemas.openxmlformats.org/officeDocument/2006/relationships/hyperlink" Target="https://www.whiskybase.com/whiskies/whisky/276854" TargetMode="External"/><Relationship Id="rId133" Type="http://schemas.openxmlformats.org/officeDocument/2006/relationships/hyperlink" Target="https://www.whiskybase.com/nl/whiskies/whisky/299781" TargetMode="External"/><Relationship Id="rId154" Type="http://schemas.openxmlformats.org/officeDocument/2006/relationships/hyperlink" Target="https://www.whiskybase.com/nl/whiskies/whisky/304525/cley-whisky-2022" TargetMode="External"/><Relationship Id="rId16" Type="http://schemas.openxmlformats.org/officeDocument/2006/relationships/hyperlink" Target="https://www.whiskybase.com/whiskies/whisky/194125/bunnahabhain-12-year-old" TargetMode="External"/><Relationship Id="rId37" Type="http://schemas.openxmlformats.org/officeDocument/2006/relationships/hyperlink" Target="https://www.whiskybase.com/whiskies/whisky/164328/bunnahabhain-2014-vw-staoisha" TargetMode="External"/><Relationship Id="rId58" Type="http://schemas.openxmlformats.org/officeDocument/2006/relationships/hyperlink" Target="https://www.whiskybase.com/whiskies/whisky/272964" TargetMode="External"/><Relationship Id="rId79" Type="http://schemas.openxmlformats.org/officeDocument/2006/relationships/hyperlink" Target="https://www.whiskybase.com/whiskies/whisky/288399" TargetMode="External"/><Relationship Id="rId102" Type="http://schemas.openxmlformats.org/officeDocument/2006/relationships/hyperlink" Target="https://www.whiskybase.com/whiskies/whisky/293987/outlaw-bourbon-2016-tdrm" TargetMode="External"/><Relationship Id="rId123" Type="http://schemas.openxmlformats.org/officeDocument/2006/relationships/hyperlink" Target="https://www.whiskybase.com/whiskies/whisky/294587" TargetMode="External"/><Relationship Id="rId144" Type="http://schemas.openxmlformats.org/officeDocument/2006/relationships/hyperlink" Target="https://www.whiskybase.com/nl/whiskies/whisky/270551" TargetMode="External"/><Relationship Id="rId90" Type="http://schemas.openxmlformats.org/officeDocument/2006/relationships/hyperlink" Target="https://www.whiskybase.com/whiskies/whisky/113046" TargetMode="External"/><Relationship Id="rId165" Type="http://schemas.openxmlformats.org/officeDocument/2006/relationships/printerSettings" Target="../printerSettings/printerSettings1.bin"/><Relationship Id="rId27" Type="http://schemas.openxmlformats.org/officeDocument/2006/relationships/hyperlink" Target="https://www.whiskybase.com/whiskies/whisky/216314/benromach-10-year-old" TargetMode="External"/><Relationship Id="rId48" Type="http://schemas.openxmlformats.org/officeDocument/2006/relationships/hyperlink" Target="https://www.whiskybase.com/whiskies/whisky/266265/blended-malt-scotch-whisky-1995-mm" TargetMode="External"/><Relationship Id="rId69" Type="http://schemas.openxmlformats.org/officeDocument/2006/relationships/hyperlink" Target="https://www.whiskybase.com/whiskies/whisky/275238" TargetMode="External"/><Relationship Id="rId113" Type="http://schemas.openxmlformats.org/officeDocument/2006/relationships/hyperlink" Target="https://www.whiskybase.com/whiskies/whisky/294686/05-year-old" TargetMode="External"/><Relationship Id="rId134" Type="http://schemas.openxmlformats.org/officeDocument/2006/relationships/hyperlink" Target="https://www.whiskybase.com/nl/whiskies/whisky/66846" TargetMode="External"/><Relationship Id="rId80" Type="http://schemas.openxmlformats.org/officeDocument/2006/relationships/hyperlink" Target="https://www.whiskybase.com/whiskies/whisky/288579" TargetMode="External"/><Relationship Id="rId155" Type="http://schemas.openxmlformats.org/officeDocument/2006/relationships/hyperlink" Target="https://www.whiskybase.com/nl/whiskies/whisky/304628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12F8B-D73E-45E0-8308-2AC7B98C85B0}">
  <dimension ref="B1:AK179"/>
  <sheetViews>
    <sheetView showGridLines="0" tabSelected="1" zoomScaleNormal="100" workbookViewId="0">
      <pane xSplit="3" ySplit="5" topLeftCell="D6" activePane="bottomRight" state="frozen"/>
      <selection pane="topRight" activeCell="D1" sqref="D1"/>
      <selection pane="bottomLeft" activeCell="A3" sqref="A3"/>
      <selection pane="bottomRight" activeCell="B5" sqref="B5"/>
    </sheetView>
  </sheetViews>
  <sheetFormatPr defaultColWidth="10.7109375" defaultRowHeight="15.75" x14ac:dyDescent="0.25"/>
  <cols>
    <col min="1" max="1" width="2" style="73" customWidth="1"/>
    <col min="2" max="2" width="19.140625" style="65" bestFit="1" customWidth="1"/>
    <col min="3" max="3" width="44.7109375" style="65" bestFit="1" customWidth="1"/>
    <col min="4" max="4" width="20.85546875" style="65" customWidth="1"/>
    <col min="5" max="5" width="16.42578125" style="65" customWidth="1"/>
    <col min="6" max="8" width="8.85546875" style="66" customWidth="1"/>
    <col min="9" max="9" width="18.42578125" style="67" bestFit="1" customWidth="1"/>
    <col min="10" max="11" width="10.85546875" style="68" customWidth="1"/>
    <col min="12" max="12" width="14.85546875" style="69" bestFit="1" customWidth="1"/>
    <col min="13" max="13" width="13.42578125" style="69" bestFit="1" customWidth="1"/>
    <col min="14" max="14" width="8.85546875" style="66" customWidth="1"/>
    <col min="15" max="15" width="10.42578125" style="66" bestFit="1" customWidth="1"/>
    <col min="16" max="16" width="8.85546875" style="66" customWidth="1"/>
    <col min="17" max="17" width="17.85546875" style="65" bestFit="1" customWidth="1"/>
    <col min="18" max="18" width="18.28515625" style="67" customWidth="1"/>
    <col min="19" max="19" width="13.42578125" style="66" bestFit="1" customWidth="1"/>
    <col min="20" max="20" width="14.42578125" style="66" customWidth="1"/>
    <col min="21" max="21" width="13.140625" style="66" customWidth="1"/>
    <col min="22" max="22" width="59.7109375" style="65" bestFit="1" customWidth="1"/>
    <col min="23" max="26" width="12.7109375" style="70" customWidth="1"/>
    <col min="27" max="27" width="12.85546875" style="66" customWidth="1"/>
    <col min="28" max="28" width="12.85546875" style="71" customWidth="1"/>
    <col min="29" max="32" width="5.7109375" style="72" customWidth="1"/>
    <col min="33" max="33" width="11.7109375" style="70" customWidth="1"/>
    <col min="34" max="16384" width="10.7109375" style="73"/>
  </cols>
  <sheetData>
    <row r="1" spans="2:37" ht="9" customHeight="1" x14ac:dyDescent="0.25"/>
    <row r="2" spans="2:37" s="84" customFormat="1" ht="31.5" x14ac:dyDescent="0.25">
      <c r="B2" s="9" t="s">
        <v>601</v>
      </c>
      <c r="C2" s="10" t="s">
        <v>602</v>
      </c>
      <c r="D2" s="74"/>
      <c r="E2" s="74"/>
      <c r="F2" s="75"/>
      <c r="G2" s="74"/>
      <c r="H2" s="74"/>
      <c r="I2" s="76"/>
      <c r="J2" s="76"/>
      <c r="K2" s="76"/>
      <c r="L2" s="77"/>
      <c r="M2" s="77"/>
      <c r="N2" s="74"/>
      <c r="O2" s="74"/>
      <c r="P2" s="78"/>
      <c r="Q2" s="74"/>
      <c r="R2" s="79"/>
      <c r="S2" s="75"/>
      <c r="T2" s="75"/>
      <c r="U2" s="75"/>
      <c r="V2" s="75"/>
      <c r="W2" s="80"/>
      <c r="X2" s="80"/>
      <c r="Y2" s="80"/>
      <c r="Z2" s="80"/>
      <c r="AA2" s="17"/>
      <c r="AB2" s="18"/>
      <c r="AC2" s="81"/>
      <c r="AD2" s="81"/>
      <c r="AE2" s="81"/>
      <c r="AF2" s="81"/>
      <c r="AG2" s="80"/>
      <c r="AH2" s="82"/>
      <c r="AI2" s="83"/>
    </row>
    <row r="3" spans="2:37" ht="18" customHeight="1" x14ac:dyDescent="0.25">
      <c r="W3" s="66"/>
      <c r="X3" s="66"/>
      <c r="Y3" s="66"/>
      <c r="Z3" s="66"/>
    </row>
    <row r="4" spans="2:37" ht="18" customHeight="1" x14ac:dyDescent="0.25">
      <c r="W4" s="66"/>
      <c r="X4" s="66"/>
      <c r="Y4" s="66"/>
      <c r="Z4" s="66"/>
    </row>
    <row r="5" spans="2:37" s="90" customFormat="1" ht="35.1" customHeight="1" x14ac:dyDescent="0.25">
      <c r="B5" s="85" t="s">
        <v>1</v>
      </c>
      <c r="C5" s="85" t="s">
        <v>2</v>
      </c>
      <c r="D5" s="85" t="s">
        <v>3</v>
      </c>
      <c r="E5" s="85" t="s">
        <v>4</v>
      </c>
      <c r="F5" s="85" t="s">
        <v>5</v>
      </c>
      <c r="G5" s="85" t="s">
        <v>6</v>
      </c>
      <c r="H5" s="85" t="s">
        <v>7</v>
      </c>
      <c r="I5" s="86" t="s">
        <v>8</v>
      </c>
      <c r="J5" s="86" t="s">
        <v>9</v>
      </c>
      <c r="K5" s="86" t="s">
        <v>10</v>
      </c>
      <c r="L5" s="87" t="s">
        <v>11</v>
      </c>
      <c r="M5" s="87" t="s">
        <v>12</v>
      </c>
      <c r="N5" s="85" t="s">
        <v>13</v>
      </c>
      <c r="O5" s="85" t="s">
        <v>14</v>
      </c>
      <c r="P5" s="85" t="s">
        <v>15</v>
      </c>
      <c r="Q5" s="85" t="s">
        <v>16</v>
      </c>
      <c r="R5" s="86" t="s">
        <v>17</v>
      </c>
      <c r="S5" s="85" t="s">
        <v>18</v>
      </c>
      <c r="T5" s="85" t="s">
        <v>19</v>
      </c>
      <c r="U5" s="85" t="s">
        <v>20</v>
      </c>
      <c r="V5" s="85" t="s">
        <v>21</v>
      </c>
      <c r="W5" s="88" t="s">
        <v>22</v>
      </c>
      <c r="X5" s="88" t="s">
        <v>23</v>
      </c>
      <c r="Y5" s="88" t="s">
        <v>24</v>
      </c>
      <c r="Z5" s="88" t="s">
        <v>679</v>
      </c>
      <c r="AA5" s="85" t="s">
        <v>25</v>
      </c>
      <c r="AB5" s="89" t="s">
        <v>26</v>
      </c>
      <c r="AC5" s="27" t="s">
        <v>27</v>
      </c>
      <c r="AD5" s="27" t="s">
        <v>28</v>
      </c>
      <c r="AE5" s="27" t="s">
        <v>29</v>
      </c>
      <c r="AF5" s="27" t="s">
        <v>680</v>
      </c>
      <c r="AG5" s="88" t="s">
        <v>443</v>
      </c>
    </row>
    <row r="6" spans="2:37" s="84" customFormat="1" ht="63" customHeight="1" x14ac:dyDescent="0.25">
      <c r="B6" s="75">
        <v>1792</v>
      </c>
      <c r="C6" s="75" t="s">
        <v>47</v>
      </c>
      <c r="D6" s="74" t="s">
        <v>47</v>
      </c>
      <c r="E6" s="74" t="s">
        <v>32</v>
      </c>
      <c r="F6" s="75" t="s">
        <v>33</v>
      </c>
      <c r="G6" s="74" t="s">
        <v>32</v>
      </c>
      <c r="H6" s="74" t="s">
        <v>32</v>
      </c>
      <c r="I6" s="76" t="s">
        <v>721</v>
      </c>
      <c r="J6" s="76" t="s">
        <v>35</v>
      </c>
      <c r="K6" s="76" t="s">
        <v>36</v>
      </c>
      <c r="L6" s="77" t="s">
        <v>32</v>
      </c>
      <c r="M6" s="77" t="s">
        <v>32</v>
      </c>
      <c r="N6" s="74" t="s">
        <v>32</v>
      </c>
      <c r="O6" s="74" t="s">
        <v>32</v>
      </c>
      <c r="P6" s="78" t="s">
        <v>32</v>
      </c>
      <c r="Q6" s="74" t="s">
        <v>32</v>
      </c>
      <c r="R6" s="79" t="s">
        <v>722</v>
      </c>
      <c r="S6" s="75" t="s">
        <v>57</v>
      </c>
      <c r="T6" s="75" t="s">
        <v>153</v>
      </c>
      <c r="U6" s="75" t="s">
        <v>59</v>
      </c>
      <c r="V6" s="75" t="s">
        <v>399</v>
      </c>
      <c r="W6" s="91">
        <v>1.6</v>
      </c>
      <c r="X6" s="91">
        <v>2.1</v>
      </c>
      <c r="Y6" s="91">
        <v>3.5</v>
      </c>
      <c r="Z6" s="91">
        <v>5.6</v>
      </c>
      <c r="AA6" s="17">
        <v>66846</v>
      </c>
      <c r="AB6" s="18">
        <v>46192</v>
      </c>
      <c r="AC6" s="81"/>
      <c r="AD6" s="81"/>
      <c r="AE6" s="81"/>
      <c r="AF6" s="81"/>
      <c r="AG6" s="91">
        <f>(AC6*W6)+(AD6*X6)+(AE6*Y6)+(AF6*Z6)</f>
        <v>0</v>
      </c>
      <c r="AH6" s="82"/>
      <c r="AI6" s="83"/>
    </row>
    <row r="7" spans="2:37" s="84" customFormat="1" ht="63" customHeight="1" x14ac:dyDescent="0.25">
      <c r="B7" s="75" t="s">
        <v>30</v>
      </c>
      <c r="C7" s="75" t="s">
        <v>681</v>
      </c>
      <c r="D7" s="74" t="s">
        <v>682</v>
      </c>
      <c r="E7" s="74" t="s">
        <v>683</v>
      </c>
      <c r="F7" s="75">
        <v>11</v>
      </c>
      <c r="G7" s="74">
        <v>2014</v>
      </c>
      <c r="H7" s="74">
        <v>2025</v>
      </c>
      <c r="I7" s="76" t="s">
        <v>684</v>
      </c>
      <c r="J7" s="76" t="s">
        <v>35</v>
      </c>
      <c r="K7" s="76" t="s">
        <v>36</v>
      </c>
      <c r="L7" s="77">
        <v>41982</v>
      </c>
      <c r="M7" s="77">
        <v>46007</v>
      </c>
      <c r="N7" s="74">
        <v>429</v>
      </c>
      <c r="O7" s="74">
        <v>321</v>
      </c>
      <c r="P7" s="78" t="s">
        <v>32</v>
      </c>
      <c r="Q7" s="74" t="s">
        <v>32</v>
      </c>
      <c r="R7" s="79" t="s">
        <v>32</v>
      </c>
      <c r="S7" s="75" t="s">
        <v>37</v>
      </c>
      <c r="T7" s="75" t="s">
        <v>38</v>
      </c>
      <c r="U7" s="75" t="s">
        <v>39</v>
      </c>
      <c r="V7" s="75" t="s">
        <v>685</v>
      </c>
      <c r="W7" s="91">
        <v>2.2000000000000002</v>
      </c>
      <c r="X7" s="91">
        <v>3.1</v>
      </c>
      <c r="Y7" s="91">
        <v>5.3999999999999995</v>
      </c>
      <c r="Z7" s="91">
        <v>8.6999999999999993</v>
      </c>
      <c r="AA7" s="17">
        <v>294586</v>
      </c>
      <c r="AB7" s="18">
        <v>46137</v>
      </c>
      <c r="AC7" s="81"/>
      <c r="AD7" s="81"/>
      <c r="AE7" s="81"/>
      <c r="AF7" s="81"/>
      <c r="AG7" s="91">
        <f t="shared" ref="AG7:AG70" si="0">(AC7*W7)+(AD7*X7)+(AE7*Y7)+(AF7*Z7)</f>
        <v>0</v>
      </c>
      <c r="AH7" s="82"/>
      <c r="AI7" s="83"/>
    </row>
    <row r="8" spans="2:37" s="84" customFormat="1" ht="63" customHeight="1" x14ac:dyDescent="0.25">
      <c r="B8" s="75" t="s">
        <v>30</v>
      </c>
      <c r="C8" s="75" t="s">
        <v>686</v>
      </c>
      <c r="D8" s="74" t="s">
        <v>682</v>
      </c>
      <c r="E8" s="74" t="s">
        <v>683</v>
      </c>
      <c r="F8" s="75">
        <v>11</v>
      </c>
      <c r="G8" s="74">
        <v>2014</v>
      </c>
      <c r="H8" s="74">
        <v>2025</v>
      </c>
      <c r="I8" s="76" t="s">
        <v>328</v>
      </c>
      <c r="J8" s="76" t="s">
        <v>35</v>
      </c>
      <c r="K8" s="76" t="s">
        <v>36</v>
      </c>
      <c r="L8" s="77">
        <v>41947</v>
      </c>
      <c r="M8" s="77">
        <v>46007</v>
      </c>
      <c r="N8" s="74">
        <v>323</v>
      </c>
      <c r="O8" s="74">
        <v>238</v>
      </c>
      <c r="P8" s="78" t="s">
        <v>32</v>
      </c>
      <c r="Q8" s="74" t="s">
        <v>32</v>
      </c>
      <c r="R8" s="79" t="s">
        <v>32</v>
      </c>
      <c r="S8" s="75" t="s">
        <v>37</v>
      </c>
      <c r="T8" s="75" t="s">
        <v>38</v>
      </c>
      <c r="U8" s="75" t="s">
        <v>39</v>
      </c>
      <c r="V8" s="75" t="s">
        <v>687</v>
      </c>
      <c r="W8" s="91">
        <v>2.2000000000000002</v>
      </c>
      <c r="X8" s="91">
        <v>3.1</v>
      </c>
      <c r="Y8" s="91">
        <v>5.3999999999999995</v>
      </c>
      <c r="Z8" s="91">
        <v>8.6999999999999993</v>
      </c>
      <c r="AA8" s="17">
        <v>294587</v>
      </c>
      <c r="AB8" s="18">
        <v>46137</v>
      </c>
      <c r="AC8" s="81"/>
      <c r="AD8" s="81"/>
      <c r="AE8" s="81"/>
      <c r="AF8" s="81"/>
      <c r="AG8" s="91">
        <f t="shared" si="0"/>
        <v>0</v>
      </c>
      <c r="AH8" s="82"/>
      <c r="AI8" s="83"/>
    </row>
    <row r="9" spans="2:37" s="84" customFormat="1" ht="63" customHeight="1" x14ac:dyDescent="0.25">
      <c r="B9" s="75" t="s">
        <v>30</v>
      </c>
      <c r="C9" s="75" t="s">
        <v>772</v>
      </c>
      <c r="D9" s="74" t="s">
        <v>773</v>
      </c>
      <c r="E9" s="74" t="s">
        <v>32</v>
      </c>
      <c r="F9" s="75" t="s">
        <v>33</v>
      </c>
      <c r="G9" s="74">
        <v>2018</v>
      </c>
      <c r="H9" s="74">
        <v>2026</v>
      </c>
      <c r="I9" s="76" t="s">
        <v>121</v>
      </c>
      <c r="J9" s="76" t="s">
        <v>35</v>
      </c>
      <c r="K9" s="76" t="s">
        <v>36</v>
      </c>
      <c r="L9" s="77" t="s">
        <v>32</v>
      </c>
      <c r="M9" s="77" t="s">
        <v>32</v>
      </c>
      <c r="N9" s="74" t="s">
        <v>32</v>
      </c>
      <c r="O9" s="74">
        <v>8736</v>
      </c>
      <c r="P9" s="78" t="s">
        <v>32</v>
      </c>
      <c r="Q9" s="74" t="s">
        <v>32</v>
      </c>
      <c r="R9" s="79" t="s">
        <v>774</v>
      </c>
      <c r="S9" s="75" t="s">
        <v>37</v>
      </c>
      <c r="T9" s="75" t="s">
        <v>38</v>
      </c>
      <c r="U9" s="75" t="s">
        <v>39</v>
      </c>
      <c r="V9" s="75" t="s">
        <v>775</v>
      </c>
      <c r="W9" s="91">
        <v>2.7</v>
      </c>
      <c r="X9" s="91">
        <v>3.9</v>
      </c>
      <c r="Y9" s="91">
        <v>6.8</v>
      </c>
      <c r="Z9" s="91">
        <v>11.1</v>
      </c>
      <c r="AA9" s="17">
        <v>300150</v>
      </c>
      <c r="AB9" s="18">
        <v>46225</v>
      </c>
      <c r="AC9" s="81"/>
      <c r="AD9" s="81"/>
      <c r="AE9" s="81"/>
      <c r="AF9" s="81"/>
      <c r="AG9" s="91">
        <f t="shared" si="0"/>
        <v>0</v>
      </c>
      <c r="AH9" s="82"/>
      <c r="AI9" s="83"/>
    </row>
    <row r="10" spans="2:37" s="116" customFormat="1" ht="63" customHeight="1" x14ac:dyDescent="0.25">
      <c r="B10" s="106" t="s">
        <v>30</v>
      </c>
      <c r="C10" s="106" t="s">
        <v>688</v>
      </c>
      <c r="D10" s="107" t="s">
        <v>689</v>
      </c>
      <c r="E10" s="107" t="s">
        <v>690</v>
      </c>
      <c r="F10" s="106">
        <v>5</v>
      </c>
      <c r="G10" s="107">
        <v>2019</v>
      </c>
      <c r="H10" s="107">
        <v>2025</v>
      </c>
      <c r="I10" s="108" t="s">
        <v>691</v>
      </c>
      <c r="J10" s="108" t="s">
        <v>35</v>
      </c>
      <c r="K10" s="108" t="s">
        <v>36</v>
      </c>
      <c r="L10" s="109" t="s">
        <v>32</v>
      </c>
      <c r="M10" s="109">
        <v>45936</v>
      </c>
      <c r="N10" s="107" t="s">
        <v>32</v>
      </c>
      <c r="O10" s="107">
        <v>324</v>
      </c>
      <c r="P10" s="110" t="s">
        <v>32</v>
      </c>
      <c r="Q10" s="107" t="s">
        <v>692</v>
      </c>
      <c r="R10" s="111" t="s">
        <v>693</v>
      </c>
      <c r="S10" s="106" t="s">
        <v>37</v>
      </c>
      <c r="T10" s="106" t="s">
        <v>38</v>
      </c>
      <c r="U10" s="106" t="s">
        <v>39</v>
      </c>
      <c r="V10" s="106" t="s">
        <v>694</v>
      </c>
      <c r="W10" s="112">
        <v>3.4</v>
      </c>
      <c r="X10" s="112">
        <v>4.8999999999999995</v>
      </c>
      <c r="Y10" s="112"/>
      <c r="Z10" s="112"/>
      <c r="AA10" s="31">
        <v>286456</v>
      </c>
      <c r="AB10" s="32">
        <v>46137</v>
      </c>
      <c r="AC10" s="113"/>
      <c r="AD10" s="113"/>
      <c r="AE10" s="113"/>
      <c r="AF10" s="113"/>
      <c r="AG10" s="112">
        <f t="shared" si="0"/>
        <v>0</v>
      </c>
      <c r="AH10" s="114"/>
      <c r="AI10" s="115"/>
    </row>
    <row r="11" spans="2:37" s="84" customFormat="1" ht="63" customHeight="1" x14ac:dyDescent="0.25">
      <c r="B11" s="75" t="s">
        <v>30</v>
      </c>
      <c r="C11" s="75" t="s">
        <v>525</v>
      </c>
      <c r="D11" s="74" t="s">
        <v>31</v>
      </c>
      <c r="E11" s="74" t="s">
        <v>32</v>
      </c>
      <c r="F11" s="75" t="s">
        <v>33</v>
      </c>
      <c r="G11" s="74">
        <v>2017</v>
      </c>
      <c r="H11" s="74">
        <v>2024</v>
      </c>
      <c r="I11" s="76" t="s">
        <v>34</v>
      </c>
      <c r="J11" s="76" t="s">
        <v>35</v>
      </c>
      <c r="K11" s="76" t="s">
        <v>36</v>
      </c>
      <c r="L11" s="77" t="s">
        <v>32</v>
      </c>
      <c r="M11" s="77">
        <v>45631</v>
      </c>
      <c r="N11" s="74" t="s">
        <v>32</v>
      </c>
      <c r="O11" s="74">
        <v>4968</v>
      </c>
      <c r="P11" s="78" t="s">
        <v>32</v>
      </c>
      <c r="Q11" s="74" t="s">
        <v>32</v>
      </c>
      <c r="R11" s="79" t="s">
        <v>32</v>
      </c>
      <c r="S11" s="75" t="s">
        <v>37</v>
      </c>
      <c r="T11" s="75" t="s">
        <v>38</v>
      </c>
      <c r="U11" s="75" t="s">
        <v>39</v>
      </c>
      <c r="V11" s="75" t="s">
        <v>40</v>
      </c>
      <c r="W11" s="91">
        <v>3.1</v>
      </c>
      <c r="X11" s="91">
        <v>4.3999999999999995</v>
      </c>
      <c r="Y11" s="91">
        <v>7.8</v>
      </c>
      <c r="Z11" s="91">
        <v>12.6</v>
      </c>
      <c r="AA11" s="17">
        <v>272964</v>
      </c>
      <c r="AB11" s="18">
        <v>45900</v>
      </c>
      <c r="AC11" s="81"/>
      <c r="AD11" s="81"/>
      <c r="AE11" s="81"/>
      <c r="AF11" s="81"/>
      <c r="AG11" s="91">
        <f t="shared" si="0"/>
        <v>0</v>
      </c>
      <c r="AH11" s="82"/>
      <c r="AI11" s="83"/>
    </row>
    <row r="12" spans="2:37" s="84" customFormat="1" ht="63" customHeight="1" x14ac:dyDescent="0.25">
      <c r="B12" s="75" t="s">
        <v>30</v>
      </c>
      <c r="C12" s="75" t="s">
        <v>461</v>
      </c>
      <c r="D12" s="74" t="s">
        <v>462</v>
      </c>
      <c r="E12" s="74" t="s">
        <v>32</v>
      </c>
      <c r="F12" s="75" t="s">
        <v>33</v>
      </c>
      <c r="G12" s="74">
        <v>2018</v>
      </c>
      <c r="H12" s="74">
        <v>2025</v>
      </c>
      <c r="I12" s="76" t="s">
        <v>52</v>
      </c>
      <c r="J12" s="76" t="s">
        <v>35</v>
      </c>
      <c r="K12" s="76" t="s">
        <v>36</v>
      </c>
      <c r="L12" s="77" t="s">
        <v>32</v>
      </c>
      <c r="M12" s="77">
        <v>45874</v>
      </c>
      <c r="N12" s="74" t="s">
        <v>32</v>
      </c>
      <c r="O12" s="74">
        <v>8460</v>
      </c>
      <c r="P12" s="78">
        <v>275</v>
      </c>
      <c r="Q12" s="74" t="s">
        <v>32</v>
      </c>
      <c r="R12" s="79" t="s">
        <v>463</v>
      </c>
      <c r="S12" s="75" t="s">
        <v>37</v>
      </c>
      <c r="T12" s="75" t="s">
        <v>38</v>
      </c>
      <c r="U12" s="75" t="s">
        <v>39</v>
      </c>
      <c r="V12" s="75" t="s">
        <v>464</v>
      </c>
      <c r="W12" s="91">
        <v>2.7</v>
      </c>
      <c r="X12" s="91">
        <v>3.9</v>
      </c>
      <c r="Y12" s="91">
        <v>6.8</v>
      </c>
      <c r="Z12" s="91">
        <v>11.1</v>
      </c>
      <c r="AA12" s="17">
        <v>281995</v>
      </c>
      <c r="AB12" s="18">
        <v>45963</v>
      </c>
      <c r="AC12" s="81"/>
      <c r="AD12" s="81"/>
      <c r="AE12" s="81"/>
      <c r="AF12" s="81"/>
      <c r="AG12" s="91">
        <f t="shared" si="0"/>
        <v>0</v>
      </c>
      <c r="AH12" s="82"/>
      <c r="AI12" s="83"/>
    </row>
    <row r="13" spans="2:37" s="84" customFormat="1" ht="63" customHeight="1" x14ac:dyDescent="0.25">
      <c r="B13" s="75" t="s">
        <v>30</v>
      </c>
      <c r="C13" s="75" t="s">
        <v>41</v>
      </c>
      <c r="D13" s="74" t="s">
        <v>41</v>
      </c>
      <c r="E13" s="74" t="s">
        <v>42</v>
      </c>
      <c r="F13" s="75" t="s">
        <v>33</v>
      </c>
      <c r="G13" s="74" t="s">
        <v>32</v>
      </c>
      <c r="H13" s="74">
        <v>2025</v>
      </c>
      <c r="I13" s="76" t="s">
        <v>43</v>
      </c>
      <c r="J13" s="76" t="s">
        <v>35</v>
      </c>
      <c r="K13" s="76" t="s">
        <v>36</v>
      </c>
      <c r="L13" s="77" t="s">
        <v>32</v>
      </c>
      <c r="M13" s="77" t="s">
        <v>32</v>
      </c>
      <c r="N13" s="74" t="s">
        <v>32</v>
      </c>
      <c r="O13" s="74" t="s">
        <v>32</v>
      </c>
      <c r="P13" s="78" t="s">
        <v>32</v>
      </c>
      <c r="Q13" s="74" t="s">
        <v>32</v>
      </c>
      <c r="R13" s="79" t="s">
        <v>32</v>
      </c>
      <c r="S13" s="75" t="s">
        <v>37</v>
      </c>
      <c r="T13" s="75" t="s">
        <v>38</v>
      </c>
      <c r="U13" s="75" t="s">
        <v>39</v>
      </c>
      <c r="V13" s="75" t="s">
        <v>44</v>
      </c>
      <c r="W13" s="91">
        <v>2.4</v>
      </c>
      <c r="X13" s="91">
        <v>3.4</v>
      </c>
      <c r="Y13" s="91">
        <v>6</v>
      </c>
      <c r="Z13" s="91">
        <v>9.6999999999999993</v>
      </c>
      <c r="AA13" s="17">
        <v>276923</v>
      </c>
      <c r="AB13" s="18">
        <v>45900</v>
      </c>
      <c r="AC13" s="81"/>
      <c r="AD13" s="81"/>
      <c r="AE13" s="81"/>
      <c r="AF13" s="81"/>
      <c r="AG13" s="91">
        <f t="shared" si="0"/>
        <v>0</v>
      </c>
      <c r="AH13" s="82"/>
      <c r="AI13" s="83"/>
    </row>
    <row r="14" spans="2:37" s="116" customFormat="1" ht="63" x14ac:dyDescent="0.25">
      <c r="B14" s="106" t="s">
        <v>45</v>
      </c>
      <c r="C14" s="106" t="s">
        <v>46</v>
      </c>
      <c r="D14" s="107" t="s">
        <v>47</v>
      </c>
      <c r="E14" s="107" t="s">
        <v>48</v>
      </c>
      <c r="F14" s="106">
        <v>10</v>
      </c>
      <c r="G14" s="107">
        <v>2012</v>
      </c>
      <c r="H14" s="107">
        <v>2023</v>
      </c>
      <c r="I14" s="108" t="s">
        <v>43</v>
      </c>
      <c r="J14" s="108" t="s">
        <v>35</v>
      </c>
      <c r="K14" s="108" t="s">
        <v>36</v>
      </c>
      <c r="L14" s="109">
        <v>41212</v>
      </c>
      <c r="M14" s="109">
        <v>45136</v>
      </c>
      <c r="N14" s="107" t="s">
        <v>32</v>
      </c>
      <c r="O14" s="107" t="s">
        <v>32</v>
      </c>
      <c r="P14" s="110" t="s">
        <v>32</v>
      </c>
      <c r="Q14" s="107" t="s">
        <v>32</v>
      </c>
      <c r="R14" s="111" t="s">
        <v>49</v>
      </c>
      <c r="S14" s="106" t="s">
        <v>37</v>
      </c>
      <c r="T14" s="106" t="s">
        <v>50</v>
      </c>
      <c r="U14" s="106" t="s">
        <v>39</v>
      </c>
      <c r="V14" s="106" t="s">
        <v>51</v>
      </c>
      <c r="W14" s="112">
        <v>3.6</v>
      </c>
      <c r="X14" s="112">
        <v>5.0999999999999996</v>
      </c>
      <c r="Y14" s="112">
        <v>9.1999999999999993</v>
      </c>
      <c r="Z14" s="112"/>
      <c r="AA14" s="31">
        <v>241844</v>
      </c>
      <c r="AB14" s="32">
        <v>45658</v>
      </c>
      <c r="AC14" s="113"/>
      <c r="AD14" s="113"/>
      <c r="AE14" s="113"/>
      <c r="AF14" s="113"/>
      <c r="AG14" s="112">
        <f t="shared" si="0"/>
        <v>0</v>
      </c>
      <c r="AH14" s="114"/>
      <c r="AI14" s="115"/>
    </row>
    <row r="15" spans="2:37" s="123" customFormat="1" ht="48" customHeight="1" x14ac:dyDescent="0.25">
      <c r="B15" s="117" t="s">
        <v>45</v>
      </c>
      <c r="C15" s="117" t="s">
        <v>46</v>
      </c>
      <c r="D15" s="118" t="s">
        <v>695</v>
      </c>
      <c r="E15" s="118" t="s">
        <v>696</v>
      </c>
      <c r="F15" s="117">
        <v>10</v>
      </c>
      <c r="G15" s="118" t="s">
        <v>32</v>
      </c>
      <c r="H15" s="118">
        <v>2025</v>
      </c>
      <c r="I15" s="119" t="s">
        <v>52</v>
      </c>
      <c r="J15" s="119" t="s">
        <v>35</v>
      </c>
      <c r="K15" s="119" t="s">
        <v>36</v>
      </c>
      <c r="L15" s="120" t="s">
        <v>32</v>
      </c>
      <c r="M15" s="120" t="s">
        <v>32</v>
      </c>
      <c r="N15" s="118" t="s">
        <v>32</v>
      </c>
      <c r="O15" s="118">
        <v>18000</v>
      </c>
      <c r="P15" s="121" t="s">
        <v>32</v>
      </c>
      <c r="Q15" s="118" t="s">
        <v>32</v>
      </c>
      <c r="R15" s="122" t="s">
        <v>697</v>
      </c>
      <c r="S15" s="117" t="s">
        <v>37</v>
      </c>
      <c r="T15" s="117" t="s">
        <v>50</v>
      </c>
      <c r="U15" s="117" t="s">
        <v>39</v>
      </c>
      <c r="V15" s="117" t="s">
        <v>698</v>
      </c>
      <c r="W15" s="112">
        <v>2.5</v>
      </c>
      <c r="X15" s="112">
        <v>3.5</v>
      </c>
      <c r="Y15" s="112"/>
      <c r="Z15" s="112"/>
      <c r="AA15" s="31">
        <v>285519</v>
      </c>
      <c r="AB15" s="32">
        <v>46141</v>
      </c>
      <c r="AC15" s="113"/>
      <c r="AD15" s="113"/>
      <c r="AE15" s="113"/>
      <c r="AF15" s="113"/>
      <c r="AG15" s="112">
        <f t="shared" si="0"/>
        <v>0</v>
      </c>
      <c r="AK15" s="117"/>
    </row>
    <row r="16" spans="2:37" s="130" customFormat="1" ht="48" customHeight="1" x14ac:dyDescent="0.25">
      <c r="B16" s="124" t="s">
        <v>45</v>
      </c>
      <c r="C16" s="124">
        <v>2004</v>
      </c>
      <c r="D16" s="125" t="s">
        <v>567</v>
      </c>
      <c r="E16" s="125" t="s">
        <v>32</v>
      </c>
      <c r="F16" s="124">
        <v>10</v>
      </c>
      <c r="G16" s="125">
        <v>2004</v>
      </c>
      <c r="H16" s="125">
        <v>2014</v>
      </c>
      <c r="I16" s="126" t="s">
        <v>196</v>
      </c>
      <c r="J16" s="126" t="s">
        <v>35</v>
      </c>
      <c r="K16" s="126" t="s">
        <v>36</v>
      </c>
      <c r="L16" s="127" t="s">
        <v>32</v>
      </c>
      <c r="M16" s="127">
        <v>41949</v>
      </c>
      <c r="N16" s="125" t="s">
        <v>32</v>
      </c>
      <c r="O16" s="125">
        <v>4890</v>
      </c>
      <c r="P16" s="128" t="s">
        <v>32</v>
      </c>
      <c r="Q16" s="125" t="s">
        <v>568</v>
      </c>
      <c r="R16" s="129" t="s">
        <v>569</v>
      </c>
      <c r="S16" s="124" t="s">
        <v>37</v>
      </c>
      <c r="T16" s="124" t="s">
        <v>50</v>
      </c>
      <c r="U16" s="124" t="s">
        <v>39</v>
      </c>
      <c r="V16" s="124" t="s">
        <v>570</v>
      </c>
      <c r="W16" s="80">
        <v>3.7</v>
      </c>
      <c r="X16" s="80">
        <v>5.3999999999999995</v>
      </c>
      <c r="Y16" s="80">
        <v>9.6999999999999993</v>
      </c>
      <c r="Z16" s="80">
        <v>15.799999999999999</v>
      </c>
      <c r="AA16" s="38">
        <v>60093</v>
      </c>
      <c r="AB16" s="18">
        <v>45971</v>
      </c>
      <c r="AC16" s="81"/>
      <c r="AD16" s="81"/>
      <c r="AE16" s="81"/>
      <c r="AF16" s="81"/>
      <c r="AG16" s="80">
        <f t="shared" si="0"/>
        <v>0</v>
      </c>
      <c r="AK16" s="124"/>
    </row>
    <row r="17" spans="2:37" s="123" customFormat="1" ht="48" customHeight="1" x14ac:dyDescent="0.25">
      <c r="B17" s="117" t="s">
        <v>45</v>
      </c>
      <c r="C17" s="117">
        <v>2007</v>
      </c>
      <c r="D17" s="118" t="s">
        <v>465</v>
      </c>
      <c r="E17" s="118" t="s">
        <v>32</v>
      </c>
      <c r="F17" s="117">
        <v>10</v>
      </c>
      <c r="G17" s="118">
        <v>2007</v>
      </c>
      <c r="H17" s="118">
        <v>2017</v>
      </c>
      <c r="I17" s="119" t="s">
        <v>140</v>
      </c>
      <c r="J17" s="119" t="s">
        <v>35</v>
      </c>
      <c r="K17" s="119" t="s">
        <v>36</v>
      </c>
      <c r="L17" s="120" t="s">
        <v>32</v>
      </c>
      <c r="M17" s="120" t="s">
        <v>32</v>
      </c>
      <c r="N17" s="118" t="s">
        <v>32</v>
      </c>
      <c r="O17" s="118">
        <v>12000</v>
      </c>
      <c r="P17" s="121" t="s">
        <v>32</v>
      </c>
      <c r="Q17" s="118" t="s">
        <v>32</v>
      </c>
      <c r="R17" s="122" t="s">
        <v>32</v>
      </c>
      <c r="S17" s="117" t="s">
        <v>37</v>
      </c>
      <c r="T17" s="117" t="s">
        <v>50</v>
      </c>
      <c r="U17" s="117" t="s">
        <v>39</v>
      </c>
      <c r="V17" s="117" t="s">
        <v>466</v>
      </c>
      <c r="W17" s="112">
        <v>4.0999999999999996</v>
      </c>
      <c r="X17" s="112">
        <v>6</v>
      </c>
      <c r="Y17" s="112">
        <v>10.799999999999999</v>
      </c>
      <c r="Z17" s="112"/>
      <c r="AA17" s="31">
        <v>100544</v>
      </c>
      <c r="AB17" s="32">
        <v>45963</v>
      </c>
      <c r="AC17" s="113"/>
      <c r="AD17" s="113"/>
      <c r="AE17" s="113"/>
      <c r="AF17" s="113"/>
      <c r="AG17" s="112">
        <f t="shared" si="0"/>
        <v>0</v>
      </c>
      <c r="AK17" s="117"/>
    </row>
    <row r="18" spans="2:37" s="146" customFormat="1" ht="48" customHeight="1" x14ac:dyDescent="0.25">
      <c r="B18" s="92" t="s">
        <v>45</v>
      </c>
      <c r="C18" s="92" t="s">
        <v>816</v>
      </c>
      <c r="D18" s="94" t="s">
        <v>32</v>
      </c>
      <c r="E18" s="94" t="s">
        <v>32</v>
      </c>
      <c r="F18" s="92">
        <v>9</v>
      </c>
      <c r="G18" s="95">
        <v>2012</v>
      </c>
      <c r="H18" s="95">
        <v>2022</v>
      </c>
      <c r="I18" s="96" t="s">
        <v>588</v>
      </c>
      <c r="J18" s="97" t="s">
        <v>35</v>
      </c>
      <c r="K18" s="98" t="s">
        <v>36</v>
      </c>
      <c r="L18" s="99">
        <v>41242</v>
      </c>
      <c r="M18" s="99">
        <v>44614</v>
      </c>
      <c r="N18" s="95">
        <v>360831</v>
      </c>
      <c r="O18" s="100">
        <v>170</v>
      </c>
      <c r="P18" s="100" t="s">
        <v>32</v>
      </c>
      <c r="Q18" s="94" t="s">
        <v>32</v>
      </c>
      <c r="R18" s="101" t="s">
        <v>32</v>
      </c>
      <c r="S18" s="92" t="s">
        <v>37</v>
      </c>
      <c r="T18" s="92" t="s">
        <v>50</v>
      </c>
      <c r="U18" s="92" t="s">
        <v>39</v>
      </c>
      <c r="V18" s="93" t="s">
        <v>817</v>
      </c>
      <c r="W18" s="102">
        <v>2.4</v>
      </c>
      <c r="X18" s="102">
        <v>3.4</v>
      </c>
      <c r="Y18" s="102">
        <v>5.8999999999999995</v>
      </c>
      <c r="Z18" s="102">
        <v>9.5</v>
      </c>
      <c r="AA18" s="28">
        <v>218399</v>
      </c>
      <c r="AB18" s="29">
        <v>46296</v>
      </c>
      <c r="AC18" s="103"/>
      <c r="AD18" s="103"/>
      <c r="AE18" s="103"/>
      <c r="AF18" s="103"/>
      <c r="AG18" s="102">
        <f t="shared" si="0"/>
        <v>0</v>
      </c>
      <c r="AK18" s="167"/>
    </row>
    <row r="19" spans="2:37" s="123" customFormat="1" ht="48" customHeight="1" x14ac:dyDescent="0.25">
      <c r="B19" s="117" t="s">
        <v>45</v>
      </c>
      <c r="C19" s="117">
        <v>2014</v>
      </c>
      <c r="D19" s="118" t="s">
        <v>571</v>
      </c>
      <c r="E19" s="118" t="s">
        <v>572</v>
      </c>
      <c r="F19" s="117">
        <v>9</v>
      </c>
      <c r="G19" s="118">
        <v>2014</v>
      </c>
      <c r="H19" s="118">
        <v>2024</v>
      </c>
      <c r="I19" s="119" t="s">
        <v>573</v>
      </c>
      <c r="J19" s="119" t="s">
        <v>35</v>
      </c>
      <c r="K19" s="119" t="s">
        <v>36</v>
      </c>
      <c r="L19" s="120">
        <v>41919</v>
      </c>
      <c r="M19" s="120">
        <v>45540</v>
      </c>
      <c r="N19" s="118" t="s">
        <v>574</v>
      </c>
      <c r="O19" s="118">
        <v>328</v>
      </c>
      <c r="P19" s="121" t="s">
        <v>32</v>
      </c>
      <c r="Q19" s="118" t="s">
        <v>32</v>
      </c>
      <c r="R19" s="122" t="s">
        <v>575</v>
      </c>
      <c r="S19" s="117" t="s">
        <v>37</v>
      </c>
      <c r="T19" s="117" t="s">
        <v>50</v>
      </c>
      <c r="U19" s="117" t="s">
        <v>39</v>
      </c>
      <c r="V19" s="117" t="s">
        <v>576</v>
      </c>
      <c r="W19" s="112">
        <v>3.2</v>
      </c>
      <c r="X19" s="112">
        <v>4.5</v>
      </c>
      <c r="Y19" s="112"/>
      <c r="Z19" s="112"/>
      <c r="AA19" s="31">
        <v>264971</v>
      </c>
      <c r="AB19" s="32">
        <v>46115</v>
      </c>
      <c r="AC19" s="113"/>
      <c r="AD19" s="113"/>
      <c r="AE19" s="113"/>
      <c r="AF19" s="113"/>
      <c r="AG19" s="112">
        <f t="shared" si="0"/>
        <v>0</v>
      </c>
      <c r="AK19" s="117"/>
    </row>
    <row r="20" spans="2:37" s="123" customFormat="1" ht="48" customHeight="1" x14ac:dyDescent="0.25">
      <c r="B20" s="117" t="s">
        <v>45</v>
      </c>
      <c r="C20" s="117" t="s">
        <v>577</v>
      </c>
      <c r="D20" s="118" t="s">
        <v>497</v>
      </c>
      <c r="E20" s="118" t="s">
        <v>578</v>
      </c>
      <c r="F20" s="117">
        <v>8</v>
      </c>
      <c r="G20" s="118">
        <v>2016</v>
      </c>
      <c r="H20" s="118">
        <v>2025</v>
      </c>
      <c r="I20" s="119" t="s">
        <v>579</v>
      </c>
      <c r="J20" s="119" t="s">
        <v>35</v>
      </c>
      <c r="K20" s="119" t="s">
        <v>36</v>
      </c>
      <c r="L20" s="120" t="s">
        <v>580</v>
      </c>
      <c r="M20" s="120" t="s">
        <v>581</v>
      </c>
      <c r="N20" s="118" t="s">
        <v>582</v>
      </c>
      <c r="O20" s="118">
        <v>243</v>
      </c>
      <c r="P20" s="121" t="s">
        <v>32</v>
      </c>
      <c r="Q20" s="118" t="s">
        <v>32</v>
      </c>
      <c r="R20" s="122" t="s">
        <v>583</v>
      </c>
      <c r="S20" s="117" t="s">
        <v>37</v>
      </c>
      <c r="T20" s="117" t="s">
        <v>50</v>
      </c>
      <c r="U20" s="117" t="s">
        <v>39</v>
      </c>
      <c r="V20" s="117" t="s">
        <v>570</v>
      </c>
      <c r="W20" s="112">
        <v>3.6</v>
      </c>
      <c r="X20" s="112">
        <v>5.0999999999999996</v>
      </c>
      <c r="Y20" s="112"/>
      <c r="Z20" s="112"/>
      <c r="AA20" s="31">
        <v>294022</v>
      </c>
      <c r="AB20" s="32">
        <v>46115</v>
      </c>
      <c r="AC20" s="113"/>
      <c r="AD20" s="113"/>
      <c r="AE20" s="113"/>
      <c r="AF20" s="113"/>
      <c r="AG20" s="112">
        <f t="shared" si="0"/>
        <v>0</v>
      </c>
      <c r="AK20" s="117"/>
    </row>
    <row r="21" spans="2:37" s="130" customFormat="1" ht="48" customHeight="1" x14ac:dyDescent="0.25">
      <c r="B21" s="124" t="s">
        <v>54</v>
      </c>
      <c r="C21" s="124" t="s">
        <v>55</v>
      </c>
      <c r="D21" s="125" t="s">
        <v>54</v>
      </c>
      <c r="E21" s="125">
        <v>2016</v>
      </c>
      <c r="F21" s="124">
        <v>7</v>
      </c>
      <c r="G21" s="125">
        <v>2016</v>
      </c>
      <c r="H21" s="125">
        <v>2023</v>
      </c>
      <c r="I21" s="126" t="s">
        <v>56</v>
      </c>
      <c r="J21" s="126" t="s">
        <v>35</v>
      </c>
      <c r="K21" s="126" t="s">
        <v>36</v>
      </c>
      <c r="L21" s="127">
        <v>42428</v>
      </c>
      <c r="M21" s="127">
        <v>45103</v>
      </c>
      <c r="N21" s="125">
        <v>67</v>
      </c>
      <c r="O21" s="125">
        <v>214</v>
      </c>
      <c r="P21" s="128" t="s">
        <v>32</v>
      </c>
      <c r="Q21" s="125" t="s">
        <v>32</v>
      </c>
      <c r="R21" s="129" t="s">
        <v>32</v>
      </c>
      <c r="S21" s="124" t="s">
        <v>57</v>
      </c>
      <c r="T21" s="124" t="s">
        <v>58</v>
      </c>
      <c r="U21" s="124" t="s">
        <v>59</v>
      </c>
      <c r="V21" s="124" t="s">
        <v>60</v>
      </c>
      <c r="W21" s="80">
        <v>2.6</v>
      </c>
      <c r="X21" s="80">
        <v>3.6</v>
      </c>
      <c r="Y21" s="80">
        <v>6.3999999999999995</v>
      </c>
      <c r="Z21" s="80">
        <v>10.299999999999999</v>
      </c>
      <c r="AA21" s="38">
        <v>249924</v>
      </c>
      <c r="AB21" s="18">
        <v>45658</v>
      </c>
      <c r="AC21" s="81"/>
      <c r="AD21" s="81"/>
      <c r="AE21" s="81"/>
      <c r="AF21" s="81"/>
      <c r="AG21" s="80">
        <f t="shared" si="0"/>
        <v>0</v>
      </c>
      <c r="AK21" s="124"/>
    </row>
    <row r="22" spans="2:37" s="130" customFormat="1" ht="48" customHeight="1" x14ac:dyDescent="0.25">
      <c r="B22" s="124" t="s">
        <v>54</v>
      </c>
      <c r="C22" s="124" t="s">
        <v>55</v>
      </c>
      <c r="D22" s="125" t="s">
        <v>54</v>
      </c>
      <c r="E22" s="125">
        <v>2016</v>
      </c>
      <c r="F22" s="124">
        <v>9</v>
      </c>
      <c r="G22" s="125">
        <v>2016</v>
      </c>
      <c r="H22" s="125">
        <v>2025</v>
      </c>
      <c r="I22" s="126" t="s">
        <v>545</v>
      </c>
      <c r="J22" s="126" t="s">
        <v>35</v>
      </c>
      <c r="K22" s="126" t="s">
        <v>36</v>
      </c>
      <c r="L22" s="127">
        <v>42428</v>
      </c>
      <c r="M22" s="127">
        <v>45743</v>
      </c>
      <c r="N22" s="125">
        <v>68</v>
      </c>
      <c r="O22" s="125">
        <v>212</v>
      </c>
      <c r="P22" s="128" t="s">
        <v>32</v>
      </c>
      <c r="Q22" s="125" t="s">
        <v>32</v>
      </c>
      <c r="R22" s="129" t="s">
        <v>32</v>
      </c>
      <c r="S22" s="124" t="s">
        <v>57</v>
      </c>
      <c r="T22" s="124" t="s">
        <v>58</v>
      </c>
      <c r="U22" s="124" t="s">
        <v>59</v>
      </c>
      <c r="V22" s="124" t="s">
        <v>60</v>
      </c>
      <c r="W22" s="80">
        <v>2.6</v>
      </c>
      <c r="X22" s="80">
        <v>3.6</v>
      </c>
      <c r="Y22" s="80">
        <v>6.3999999999999995</v>
      </c>
      <c r="Z22" s="80">
        <v>10.299999999999999</v>
      </c>
      <c r="AA22" s="38">
        <v>297939</v>
      </c>
      <c r="AB22" s="18">
        <v>46091</v>
      </c>
      <c r="AC22" s="81"/>
      <c r="AD22" s="81"/>
      <c r="AE22" s="81"/>
      <c r="AF22" s="81"/>
      <c r="AG22" s="80">
        <f t="shared" si="0"/>
        <v>0</v>
      </c>
      <c r="AK22" s="124"/>
    </row>
    <row r="23" spans="2:37" s="130" customFormat="1" ht="48" customHeight="1" x14ac:dyDescent="0.25">
      <c r="B23" s="124" t="s">
        <v>54</v>
      </c>
      <c r="C23" s="124" t="s">
        <v>55</v>
      </c>
      <c r="D23" s="125" t="s">
        <v>54</v>
      </c>
      <c r="E23" s="125">
        <v>2016</v>
      </c>
      <c r="F23" s="124">
        <v>9</v>
      </c>
      <c r="G23" s="125">
        <v>2016</v>
      </c>
      <c r="H23" s="125">
        <v>2025</v>
      </c>
      <c r="I23" s="126" t="s">
        <v>546</v>
      </c>
      <c r="J23" s="126" t="s">
        <v>35</v>
      </c>
      <c r="K23" s="126" t="s">
        <v>36</v>
      </c>
      <c r="L23" s="127">
        <v>42428</v>
      </c>
      <c r="M23" s="127" t="s">
        <v>32</v>
      </c>
      <c r="N23" s="125">
        <v>68</v>
      </c>
      <c r="O23" s="125">
        <v>15</v>
      </c>
      <c r="P23" s="128" t="s">
        <v>32</v>
      </c>
      <c r="Q23" s="125" t="s">
        <v>32</v>
      </c>
      <c r="R23" s="129" t="s">
        <v>32</v>
      </c>
      <c r="S23" s="124" t="s">
        <v>57</v>
      </c>
      <c r="T23" s="124" t="s">
        <v>58</v>
      </c>
      <c r="U23" s="124" t="s">
        <v>59</v>
      </c>
      <c r="V23" s="124" t="s">
        <v>60</v>
      </c>
      <c r="W23" s="80">
        <v>2.7</v>
      </c>
      <c r="X23" s="80">
        <v>3.9</v>
      </c>
      <c r="Y23" s="80">
        <v>6.8</v>
      </c>
      <c r="Z23" s="80">
        <v>11.1</v>
      </c>
      <c r="AA23" s="38">
        <v>293987</v>
      </c>
      <c r="AB23" s="18">
        <v>46091</v>
      </c>
      <c r="AC23" s="81"/>
      <c r="AD23" s="81"/>
      <c r="AE23" s="81"/>
      <c r="AF23" s="81"/>
      <c r="AG23" s="80">
        <f t="shared" si="0"/>
        <v>0</v>
      </c>
      <c r="AK23" s="124"/>
    </row>
    <row r="24" spans="2:37" s="84" customFormat="1" ht="48" customHeight="1" x14ac:dyDescent="0.25">
      <c r="B24" s="124" t="s">
        <v>526</v>
      </c>
      <c r="C24" s="124" t="s">
        <v>527</v>
      </c>
      <c r="D24" s="124" t="s">
        <v>528</v>
      </c>
      <c r="E24" s="124">
        <v>5136</v>
      </c>
      <c r="F24" s="124">
        <v>12</v>
      </c>
      <c r="G24" s="124">
        <v>2012</v>
      </c>
      <c r="H24" s="124">
        <v>2024</v>
      </c>
      <c r="I24" s="126" t="s">
        <v>183</v>
      </c>
      <c r="J24" s="126" t="s">
        <v>35</v>
      </c>
      <c r="K24" s="126" t="s">
        <v>36</v>
      </c>
      <c r="L24" s="127">
        <v>40934</v>
      </c>
      <c r="M24" s="131" t="s">
        <v>32</v>
      </c>
      <c r="N24" s="125">
        <v>5136</v>
      </c>
      <c r="O24" s="124">
        <v>231</v>
      </c>
      <c r="P24" s="128" t="s">
        <v>32</v>
      </c>
      <c r="Q24" s="125" t="s">
        <v>32</v>
      </c>
      <c r="R24" s="129" t="s">
        <v>32</v>
      </c>
      <c r="S24" s="124" t="s">
        <v>37</v>
      </c>
      <c r="T24" s="124" t="s">
        <v>520</v>
      </c>
      <c r="U24" s="124" t="s">
        <v>39</v>
      </c>
      <c r="V24" s="124" t="s">
        <v>529</v>
      </c>
      <c r="W24" s="80">
        <v>3.2</v>
      </c>
      <c r="X24" s="80">
        <v>4.5999999999999996</v>
      </c>
      <c r="Y24" s="80">
        <v>8.2999999999999989</v>
      </c>
      <c r="Z24" s="80">
        <v>13.4</v>
      </c>
      <c r="AA24" s="38">
        <v>281820</v>
      </c>
      <c r="AB24" s="18">
        <v>46080</v>
      </c>
      <c r="AC24" s="81"/>
      <c r="AD24" s="81"/>
      <c r="AE24" s="81"/>
      <c r="AF24" s="81"/>
      <c r="AG24" s="80">
        <f t="shared" si="0"/>
        <v>0</v>
      </c>
      <c r="AH24" s="82"/>
      <c r="AI24" s="83"/>
    </row>
    <row r="25" spans="2:37" s="105" customFormat="1" ht="48" customHeight="1" x14ac:dyDescent="0.25">
      <c r="B25" s="92" t="s">
        <v>737</v>
      </c>
      <c r="C25" s="93" t="s">
        <v>738</v>
      </c>
      <c r="D25" s="93" t="s">
        <v>497</v>
      </c>
      <c r="E25" s="94" t="s">
        <v>739</v>
      </c>
      <c r="F25" s="92">
        <v>13</v>
      </c>
      <c r="G25" s="95">
        <v>2012</v>
      </c>
      <c r="H25" s="95">
        <v>2026</v>
      </c>
      <c r="I25" s="96" t="s">
        <v>740</v>
      </c>
      <c r="J25" s="97" t="s">
        <v>35</v>
      </c>
      <c r="K25" s="98" t="s">
        <v>36</v>
      </c>
      <c r="L25" s="99" t="s">
        <v>741</v>
      </c>
      <c r="M25" s="99" t="s">
        <v>742</v>
      </c>
      <c r="N25" s="95" t="s">
        <v>743</v>
      </c>
      <c r="O25" s="100">
        <v>303</v>
      </c>
      <c r="P25" s="100" t="s">
        <v>32</v>
      </c>
      <c r="Q25" s="94" t="s">
        <v>744</v>
      </c>
      <c r="R25" s="101" t="s">
        <v>745</v>
      </c>
      <c r="S25" s="92" t="s">
        <v>37</v>
      </c>
      <c r="T25" s="95" t="s">
        <v>62</v>
      </c>
      <c r="U25" s="93" t="s">
        <v>39</v>
      </c>
      <c r="V25" s="93" t="s">
        <v>746</v>
      </c>
      <c r="W25" s="102">
        <v>3.7</v>
      </c>
      <c r="X25" s="102">
        <v>5.3999999999999995</v>
      </c>
      <c r="Y25" s="102">
        <v>9.6999999999999993</v>
      </c>
      <c r="Z25" s="102">
        <v>15.799999999999999</v>
      </c>
      <c r="AA25" s="28">
        <v>302439</v>
      </c>
      <c r="AB25" s="29">
        <v>46293</v>
      </c>
      <c r="AC25" s="103"/>
      <c r="AD25" s="103"/>
      <c r="AE25" s="103"/>
      <c r="AF25" s="103"/>
      <c r="AG25" s="102">
        <f t="shared" si="0"/>
        <v>0</v>
      </c>
      <c r="AH25" s="104"/>
      <c r="AI25" s="92"/>
    </row>
    <row r="26" spans="2:37" s="84" customFormat="1" ht="48" customHeight="1" x14ac:dyDescent="0.25">
      <c r="B26" s="124" t="s">
        <v>64</v>
      </c>
      <c r="C26" s="124" t="s">
        <v>65</v>
      </c>
      <c r="D26" s="124" t="s">
        <v>66</v>
      </c>
      <c r="E26" s="124">
        <v>2020</v>
      </c>
      <c r="F26" s="124" t="s">
        <v>67</v>
      </c>
      <c r="G26" s="124">
        <v>2020</v>
      </c>
      <c r="H26" s="124">
        <v>2020</v>
      </c>
      <c r="I26" s="126" t="s">
        <v>68</v>
      </c>
      <c r="J26" s="126" t="s">
        <v>35</v>
      </c>
      <c r="K26" s="126" t="s">
        <v>36</v>
      </c>
      <c r="L26" s="127" t="s">
        <v>32</v>
      </c>
      <c r="M26" s="131">
        <v>44057</v>
      </c>
      <c r="N26" s="125">
        <v>15992</v>
      </c>
      <c r="O26" s="124">
        <v>216</v>
      </c>
      <c r="P26" s="128">
        <v>183</v>
      </c>
      <c r="Q26" s="125" t="s">
        <v>32</v>
      </c>
      <c r="R26" s="129" t="s">
        <v>32</v>
      </c>
      <c r="S26" s="124" t="s">
        <v>57</v>
      </c>
      <c r="T26" s="124" t="s">
        <v>69</v>
      </c>
      <c r="U26" s="124" t="s">
        <v>39</v>
      </c>
      <c r="V26" s="124" t="s">
        <v>70</v>
      </c>
      <c r="W26" s="80">
        <v>3.6</v>
      </c>
      <c r="X26" s="80">
        <v>5.0999999999999996</v>
      </c>
      <c r="Y26" s="80">
        <v>9.1999999999999993</v>
      </c>
      <c r="Z26" s="80">
        <v>15</v>
      </c>
      <c r="AA26" s="38">
        <v>171643</v>
      </c>
      <c r="AB26" s="18">
        <v>45658</v>
      </c>
      <c r="AC26" s="81"/>
      <c r="AD26" s="81"/>
      <c r="AE26" s="81"/>
      <c r="AF26" s="81"/>
      <c r="AG26" s="80">
        <f t="shared" si="0"/>
        <v>0</v>
      </c>
      <c r="AH26" s="82"/>
      <c r="AI26" s="83"/>
    </row>
    <row r="27" spans="2:37" s="130" customFormat="1" ht="48" customHeight="1" x14ac:dyDescent="0.25">
      <c r="B27" s="124" t="s">
        <v>64</v>
      </c>
      <c r="C27" s="124" t="s">
        <v>72</v>
      </c>
      <c r="D27" s="124" t="s">
        <v>73</v>
      </c>
      <c r="E27" s="124" t="s">
        <v>74</v>
      </c>
      <c r="F27" s="124">
        <v>4</v>
      </c>
      <c r="G27" s="125" t="s">
        <v>32</v>
      </c>
      <c r="H27" s="124">
        <v>2022</v>
      </c>
      <c r="I27" s="126" t="s">
        <v>75</v>
      </c>
      <c r="J27" s="126" t="s">
        <v>35</v>
      </c>
      <c r="K27" s="126" t="s">
        <v>36</v>
      </c>
      <c r="L27" s="127" t="s">
        <v>32</v>
      </c>
      <c r="M27" s="131">
        <v>44855</v>
      </c>
      <c r="N27" s="125" t="s">
        <v>32</v>
      </c>
      <c r="O27" s="125" t="s">
        <v>32</v>
      </c>
      <c r="P27" s="128" t="s">
        <v>32</v>
      </c>
      <c r="Q27" s="125" t="s">
        <v>32</v>
      </c>
      <c r="R27" s="129" t="s">
        <v>76</v>
      </c>
      <c r="S27" s="124" t="s">
        <v>57</v>
      </c>
      <c r="T27" s="124" t="s">
        <v>69</v>
      </c>
      <c r="U27" s="124" t="s">
        <v>77</v>
      </c>
      <c r="V27" s="124" t="s">
        <v>78</v>
      </c>
      <c r="W27" s="80">
        <v>2.9</v>
      </c>
      <c r="X27" s="80">
        <v>4.0999999999999996</v>
      </c>
      <c r="Y27" s="80">
        <v>7.3</v>
      </c>
      <c r="Z27" s="80">
        <v>11.9</v>
      </c>
      <c r="AA27" s="38">
        <v>225296</v>
      </c>
      <c r="AB27" s="18">
        <v>45778</v>
      </c>
      <c r="AC27" s="81"/>
      <c r="AD27" s="81"/>
      <c r="AE27" s="81"/>
      <c r="AF27" s="81"/>
      <c r="AG27" s="80">
        <f t="shared" si="0"/>
        <v>0</v>
      </c>
    </row>
    <row r="28" spans="2:37" s="130" customFormat="1" ht="48" customHeight="1" x14ac:dyDescent="0.25">
      <c r="B28" s="124" t="s">
        <v>64</v>
      </c>
      <c r="C28" s="124" t="s">
        <v>79</v>
      </c>
      <c r="D28" s="124" t="s">
        <v>79</v>
      </c>
      <c r="E28" s="124" t="s">
        <v>80</v>
      </c>
      <c r="F28" s="124" t="s">
        <v>33</v>
      </c>
      <c r="G28" s="125" t="s">
        <v>32</v>
      </c>
      <c r="H28" s="124">
        <v>2022</v>
      </c>
      <c r="I28" s="126" t="s">
        <v>81</v>
      </c>
      <c r="J28" s="126" t="s">
        <v>35</v>
      </c>
      <c r="K28" s="126" t="s">
        <v>36</v>
      </c>
      <c r="L28" s="127" t="s">
        <v>32</v>
      </c>
      <c r="M28" s="131">
        <v>44580</v>
      </c>
      <c r="N28" s="125" t="s">
        <v>32</v>
      </c>
      <c r="O28" s="125" t="s">
        <v>32</v>
      </c>
      <c r="P28" s="128" t="s">
        <v>32</v>
      </c>
      <c r="Q28" s="125" t="s">
        <v>32</v>
      </c>
      <c r="R28" s="129" t="s">
        <v>82</v>
      </c>
      <c r="S28" s="124" t="s">
        <v>57</v>
      </c>
      <c r="T28" s="124" t="s">
        <v>69</v>
      </c>
      <c r="U28" s="124" t="s">
        <v>39</v>
      </c>
      <c r="V28" s="124" t="s">
        <v>83</v>
      </c>
      <c r="W28" s="80">
        <v>4.0999999999999996</v>
      </c>
      <c r="X28" s="80">
        <v>5.8999999999999995</v>
      </c>
      <c r="Y28" s="80">
        <v>10.6</v>
      </c>
      <c r="Z28" s="80">
        <v>17.3</v>
      </c>
      <c r="AA28" s="38">
        <v>214759</v>
      </c>
      <c r="AB28" s="18">
        <v>45658</v>
      </c>
      <c r="AC28" s="81"/>
      <c r="AD28" s="81"/>
      <c r="AE28" s="81"/>
      <c r="AF28" s="81"/>
      <c r="AG28" s="80">
        <f t="shared" si="0"/>
        <v>0</v>
      </c>
    </row>
    <row r="29" spans="2:37" s="123" customFormat="1" ht="48" customHeight="1" x14ac:dyDescent="0.25">
      <c r="B29" s="117" t="s">
        <v>64</v>
      </c>
      <c r="C29" s="117" t="s">
        <v>84</v>
      </c>
      <c r="D29" s="117" t="s">
        <v>84</v>
      </c>
      <c r="E29" s="117" t="s">
        <v>85</v>
      </c>
      <c r="F29" s="117" t="s">
        <v>33</v>
      </c>
      <c r="G29" s="118" t="s">
        <v>32</v>
      </c>
      <c r="H29" s="117">
        <v>2019</v>
      </c>
      <c r="I29" s="119" t="s">
        <v>86</v>
      </c>
      <c r="J29" s="119" t="s">
        <v>35</v>
      </c>
      <c r="K29" s="119" t="s">
        <v>36</v>
      </c>
      <c r="L29" s="120" t="s">
        <v>32</v>
      </c>
      <c r="M29" s="132">
        <v>43733</v>
      </c>
      <c r="N29" s="118" t="s">
        <v>32</v>
      </c>
      <c r="O29" s="118" t="s">
        <v>32</v>
      </c>
      <c r="P29" s="121" t="s">
        <v>32</v>
      </c>
      <c r="Q29" s="118" t="s">
        <v>32</v>
      </c>
      <c r="R29" s="122" t="s">
        <v>87</v>
      </c>
      <c r="S29" s="117" t="s">
        <v>57</v>
      </c>
      <c r="T29" s="117" t="s">
        <v>69</v>
      </c>
      <c r="U29" s="117" t="s">
        <v>88</v>
      </c>
      <c r="V29" s="117" t="s">
        <v>71</v>
      </c>
      <c r="W29" s="112">
        <v>3</v>
      </c>
      <c r="X29" s="112">
        <v>4.1999999999999993</v>
      </c>
      <c r="Y29" s="112"/>
      <c r="Z29" s="112"/>
      <c r="AA29" s="64" t="s">
        <v>89</v>
      </c>
      <c r="AB29" s="32">
        <v>45658</v>
      </c>
      <c r="AC29" s="113"/>
      <c r="AD29" s="113"/>
      <c r="AE29" s="113"/>
      <c r="AF29" s="113"/>
      <c r="AG29" s="112">
        <f t="shared" si="0"/>
        <v>0</v>
      </c>
    </row>
    <row r="30" spans="2:37" s="130" customFormat="1" ht="48" customHeight="1" x14ac:dyDescent="0.25">
      <c r="B30" s="124" t="s">
        <v>64</v>
      </c>
      <c r="C30" s="124" t="s">
        <v>90</v>
      </c>
      <c r="D30" s="124" t="s">
        <v>66</v>
      </c>
      <c r="E30" s="124">
        <v>2021</v>
      </c>
      <c r="F30" s="124" t="s">
        <v>91</v>
      </c>
      <c r="G30" s="124">
        <v>2021</v>
      </c>
      <c r="H30" s="124">
        <v>2020</v>
      </c>
      <c r="I30" s="126" t="s">
        <v>92</v>
      </c>
      <c r="J30" s="126" t="s">
        <v>35</v>
      </c>
      <c r="K30" s="126" t="s">
        <v>36</v>
      </c>
      <c r="L30" s="127" t="s">
        <v>32</v>
      </c>
      <c r="M30" s="131">
        <v>44057</v>
      </c>
      <c r="N30" s="125">
        <v>17070</v>
      </c>
      <c r="O30" s="124">
        <v>216</v>
      </c>
      <c r="P30" s="128">
        <v>183</v>
      </c>
      <c r="Q30" s="125" t="s">
        <v>32</v>
      </c>
      <c r="R30" s="129" t="s">
        <v>32</v>
      </c>
      <c r="S30" s="124" t="s">
        <v>57</v>
      </c>
      <c r="T30" s="124" t="s">
        <v>69</v>
      </c>
      <c r="U30" s="124" t="s">
        <v>39</v>
      </c>
      <c r="V30" s="124" t="s">
        <v>93</v>
      </c>
      <c r="W30" s="80">
        <v>3.6</v>
      </c>
      <c r="X30" s="80">
        <v>5.0999999999999996</v>
      </c>
      <c r="Y30" s="80">
        <v>9.1999999999999993</v>
      </c>
      <c r="Z30" s="80">
        <v>15</v>
      </c>
      <c r="AA30" s="38">
        <v>171644</v>
      </c>
      <c r="AB30" s="18">
        <v>45658</v>
      </c>
      <c r="AC30" s="81"/>
      <c r="AD30" s="81"/>
      <c r="AE30" s="81"/>
      <c r="AF30" s="81"/>
      <c r="AG30" s="80">
        <f t="shared" si="0"/>
        <v>0</v>
      </c>
    </row>
    <row r="31" spans="2:37" s="130" customFormat="1" ht="48" customHeight="1" x14ac:dyDescent="0.25">
      <c r="B31" s="124" t="s">
        <v>64</v>
      </c>
      <c r="C31" s="124" t="s">
        <v>94</v>
      </c>
      <c r="D31" s="124" t="s">
        <v>94</v>
      </c>
      <c r="E31" s="124" t="s">
        <v>95</v>
      </c>
      <c r="F31" s="124" t="s">
        <v>33</v>
      </c>
      <c r="G31" s="124" t="s">
        <v>32</v>
      </c>
      <c r="H31" s="124">
        <v>2021</v>
      </c>
      <c r="I31" s="126" t="s">
        <v>96</v>
      </c>
      <c r="J31" s="126" t="s">
        <v>35</v>
      </c>
      <c r="K31" s="126" t="s">
        <v>36</v>
      </c>
      <c r="L31" s="127" t="s">
        <v>32</v>
      </c>
      <c r="M31" s="131">
        <v>44550</v>
      </c>
      <c r="N31" s="125" t="s">
        <v>32</v>
      </c>
      <c r="O31" s="124" t="s">
        <v>32</v>
      </c>
      <c r="P31" s="128" t="s">
        <v>32</v>
      </c>
      <c r="Q31" s="125" t="s">
        <v>32</v>
      </c>
      <c r="R31" s="129" t="s">
        <v>97</v>
      </c>
      <c r="S31" s="124" t="s">
        <v>57</v>
      </c>
      <c r="T31" s="124" t="s">
        <v>69</v>
      </c>
      <c r="U31" s="124" t="s">
        <v>59</v>
      </c>
      <c r="V31" s="124" t="s">
        <v>71</v>
      </c>
      <c r="W31" s="80">
        <v>2.1</v>
      </c>
      <c r="X31" s="80">
        <v>2.9</v>
      </c>
      <c r="Y31" s="80">
        <v>4.8999999999999995</v>
      </c>
      <c r="Z31" s="80">
        <v>8</v>
      </c>
      <c r="AA31" s="38">
        <v>212006</v>
      </c>
      <c r="AB31" s="18">
        <v>45658</v>
      </c>
      <c r="AC31" s="81"/>
      <c r="AD31" s="81"/>
      <c r="AE31" s="81"/>
      <c r="AF31" s="81"/>
      <c r="AG31" s="80">
        <f t="shared" si="0"/>
        <v>0</v>
      </c>
    </row>
    <row r="32" spans="2:37" s="130" customFormat="1" ht="48" customHeight="1" x14ac:dyDescent="0.25">
      <c r="B32" s="124" t="s">
        <v>64</v>
      </c>
      <c r="C32" s="124" t="s">
        <v>98</v>
      </c>
      <c r="D32" s="124" t="s">
        <v>98</v>
      </c>
      <c r="E32" s="124" t="s">
        <v>99</v>
      </c>
      <c r="F32" s="124" t="s">
        <v>33</v>
      </c>
      <c r="G32" s="125" t="s">
        <v>32</v>
      </c>
      <c r="H32" s="124">
        <v>2021</v>
      </c>
      <c r="I32" s="126" t="s">
        <v>100</v>
      </c>
      <c r="J32" s="126" t="s">
        <v>35</v>
      </c>
      <c r="K32" s="126" t="s">
        <v>36</v>
      </c>
      <c r="L32" s="127" t="s">
        <v>32</v>
      </c>
      <c r="M32" s="131">
        <v>44467</v>
      </c>
      <c r="N32" s="125" t="s">
        <v>32</v>
      </c>
      <c r="O32" s="125" t="s">
        <v>32</v>
      </c>
      <c r="P32" s="128" t="s">
        <v>32</v>
      </c>
      <c r="Q32" s="125" t="s">
        <v>32</v>
      </c>
      <c r="R32" s="129" t="s">
        <v>101</v>
      </c>
      <c r="S32" s="124" t="s">
        <v>57</v>
      </c>
      <c r="T32" s="124" t="s">
        <v>69</v>
      </c>
      <c r="U32" s="124" t="s">
        <v>102</v>
      </c>
      <c r="V32" s="124" t="s">
        <v>71</v>
      </c>
      <c r="W32" s="80">
        <v>2.1</v>
      </c>
      <c r="X32" s="80">
        <v>2.9</v>
      </c>
      <c r="Y32" s="80">
        <v>4.8999999999999995</v>
      </c>
      <c r="Z32" s="80">
        <v>8</v>
      </c>
      <c r="AA32" s="38">
        <v>203185</v>
      </c>
      <c r="AB32" s="18">
        <v>45658</v>
      </c>
      <c r="AC32" s="81"/>
      <c r="AD32" s="81"/>
      <c r="AE32" s="81"/>
      <c r="AF32" s="81"/>
      <c r="AG32" s="80">
        <f t="shared" si="0"/>
        <v>0</v>
      </c>
    </row>
    <row r="33" spans="2:33" s="130" customFormat="1" ht="48" customHeight="1" x14ac:dyDescent="0.25">
      <c r="B33" s="124" t="s">
        <v>64</v>
      </c>
      <c r="C33" s="124" t="s">
        <v>103</v>
      </c>
      <c r="D33" s="124" t="s">
        <v>104</v>
      </c>
      <c r="E33" s="124" t="s">
        <v>105</v>
      </c>
      <c r="F33" s="124" t="s">
        <v>33</v>
      </c>
      <c r="G33" s="125" t="s">
        <v>32</v>
      </c>
      <c r="H33" s="124">
        <v>2022</v>
      </c>
      <c r="I33" s="126" t="s">
        <v>52</v>
      </c>
      <c r="J33" s="126" t="s">
        <v>35</v>
      </c>
      <c r="K33" s="126" t="s">
        <v>36</v>
      </c>
      <c r="L33" s="127" t="s">
        <v>32</v>
      </c>
      <c r="M33" s="131">
        <v>44685</v>
      </c>
      <c r="N33" s="125" t="s">
        <v>32</v>
      </c>
      <c r="O33" s="125" t="s">
        <v>32</v>
      </c>
      <c r="P33" s="128" t="s">
        <v>32</v>
      </c>
      <c r="Q33" s="125" t="s">
        <v>32</v>
      </c>
      <c r="R33" s="129" t="s">
        <v>106</v>
      </c>
      <c r="S33" s="124" t="s">
        <v>57</v>
      </c>
      <c r="T33" s="124" t="s">
        <v>69</v>
      </c>
      <c r="U33" s="124" t="s">
        <v>107</v>
      </c>
      <c r="V33" s="124"/>
      <c r="W33" s="80">
        <v>3.2</v>
      </c>
      <c r="X33" s="80">
        <v>4.5999999999999996</v>
      </c>
      <c r="Y33" s="80">
        <v>8.2999999999999989</v>
      </c>
      <c r="Z33" s="80">
        <v>13.4</v>
      </c>
      <c r="AA33" s="39">
        <v>216972</v>
      </c>
      <c r="AB33" s="18">
        <v>45658</v>
      </c>
      <c r="AC33" s="81"/>
      <c r="AD33" s="81"/>
      <c r="AE33" s="81"/>
      <c r="AF33" s="81"/>
      <c r="AG33" s="80">
        <f t="shared" si="0"/>
        <v>0</v>
      </c>
    </row>
    <row r="34" spans="2:33" s="123" customFormat="1" ht="48" customHeight="1" x14ac:dyDescent="0.25">
      <c r="B34" s="115" t="s">
        <v>108</v>
      </c>
      <c r="C34" s="106" t="s">
        <v>46</v>
      </c>
      <c r="D34" s="106" t="s">
        <v>109</v>
      </c>
      <c r="E34" s="106" t="s">
        <v>46</v>
      </c>
      <c r="F34" s="115">
        <v>10</v>
      </c>
      <c r="G34" s="115">
        <v>1992</v>
      </c>
      <c r="H34" s="115">
        <v>2002</v>
      </c>
      <c r="I34" s="133" t="s">
        <v>110</v>
      </c>
      <c r="J34" s="134" t="s">
        <v>35</v>
      </c>
      <c r="K34" s="108" t="s">
        <v>36</v>
      </c>
      <c r="L34" s="135" t="s">
        <v>32</v>
      </c>
      <c r="M34" s="135" t="s">
        <v>32</v>
      </c>
      <c r="N34" s="136" t="s">
        <v>32</v>
      </c>
      <c r="O34" s="137" t="s">
        <v>32</v>
      </c>
      <c r="P34" s="137" t="s">
        <v>32</v>
      </c>
      <c r="Q34" s="107" t="s">
        <v>111</v>
      </c>
      <c r="R34" s="138" t="s">
        <v>112</v>
      </c>
      <c r="S34" s="115" t="s">
        <v>37</v>
      </c>
      <c r="T34" s="115" t="s">
        <v>38</v>
      </c>
      <c r="U34" s="115" t="s">
        <v>39</v>
      </c>
      <c r="V34" s="107" t="s">
        <v>32</v>
      </c>
      <c r="W34" s="112">
        <v>3.1</v>
      </c>
      <c r="X34" s="112">
        <v>4.3999999999999995</v>
      </c>
      <c r="Y34" s="112"/>
      <c r="Z34" s="112"/>
      <c r="AA34" s="31">
        <v>236709</v>
      </c>
      <c r="AB34" s="32">
        <v>45658</v>
      </c>
      <c r="AC34" s="113"/>
      <c r="AD34" s="113"/>
      <c r="AE34" s="113"/>
      <c r="AF34" s="113"/>
      <c r="AG34" s="112">
        <f t="shared" si="0"/>
        <v>0</v>
      </c>
    </row>
    <row r="35" spans="2:33" s="130" customFormat="1" ht="48" customHeight="1" x14ac:dyDescent="0.25">
      <c r="B35" s="124" t="s">
        <v>113</v>
      </c>
      <c r="C35" s="124" t="s">
        <v>114</v>
      </c>
      <c r="D35" s="124" t="s">
        <v>115</v>
      </c>
      <c r="E35" s="124" t="s">
        <v>116</v>
      </c>
      <c r="F35" s="124">
        <v>10</v>
      </c>
      <c r="G35" s="124" t="s">
        <v>32</v>
      </c>
      <c r="H35" s="124">
        <v>2015</v>
      </c>
      <c r="I35" s="126" t="s">
        <v>110</v>
      </c>
      <c r="J35" s="126" t="s">
        <v>35</v>
      </c>
      <c r="K35" s="126" t="s">
        <v>36</v>
      </c>
      <c r="L35" s="127" t="s">
        <v>32</v>
      </c>
      <c r="M35" s="131">
        <v>42283</v>
      </c>
      <c r="N35" s="125" t="s">
        <v>32</v>
      </c>
      <c r="O35" s="124" t="s">
        <v>32</v>
      </c>
      <c r="P35" s="128" t="s">
        <v>32</v>
      </c>
      <c r="Q35" s="125" t="s">
        <v>117</v>
      </c>
      <c r="R35" s="129" t="s">
        <v>118</v>
      </c>
      <c r="S35" s="124" t="s">
        <v>37</v>
      </c>
      <c r="T35" s="124" t="s">
        <v>62</v>
      </c>
      <c r="U35" s="124" t="s">
        <v>39</v>
      </c>
      <c r="V35" s="124" t="s">
        <v>119</v>
      </c>
      <c r="W35" s="80">
        <v>1.7000000000000002</v>
      </c>
      <c r="X35" s="80">
        <v>2.4</v>
      </c>
      <c r="Y35" s="80">
        <v>4</v>
      </c>
      <c r="Z35" s="80">
        <v>6.3999999999999995</v>
      </c>
      <c r="AA35" s="17">
        <v>75524</v>
      </c>
      <c r="AB35" s="18">
        <v>45658</v>
      </c>
      <c r="AC35" s="81"/>
      <c r="AD35" s="81"/>
      <c r="AE35" s="81"/>
      <c r="AF35" s="81"/>
      <c r="AG35" s="80">
        <f t="shared" si="0"/>
        <v>0</v>
      </c>
    </row>
    <row r="36" spans="2:33" s="130" customFormat="1" ht="48" customHeight="1" x14ac:dyDescent="0.25">
      <c r="B36" s="124" t="s">
        <v>113</v>
      </c>
      <c r="C36" s="124" t="s">
        <v>120</v>
      </c>
      <c r="D36" s="124" t="s">
        <v>120</v>
      </c>
      <c r="E36" s="124" t="s">
        <v>32</v>
      </c>
      <c r="F36" s="124" t="s">
        <v>33</v>
      </c>
      <c r="G36" s="124" t="s">
        <v>32</v>
      </c>
      <c r="H36" s="124">
        <v>2021</v>
      </c>
      <c r="I36" s="126" t="s">
        <v>121</v>
      </c>
      <c r="J36" s="126" t="s">
        <v>35</v>
      </c>
      <c r="K36" s="126" t="s">
        <v>36</v>
      </c>
      <c r="L36" s="127" t="s">
        <v>32</v>
      </c>
      <c r="M36" s="131">
        <v>44222</v>
      </c>
      <c r="N36" s="125" t="s">
        <v>32</v>
      </c>
      <c r="O36" s="124" t="s">
        <v>32</v>
      </c>
      <c r="P36" s="128" t="s">
        <v>32</v>
      </c>
      <c r="Q36" s="125" t="s">
        <v>122</v>
      </c>
      <c r="R36" s="129" t="s">
        <v>123</v>
      </c>
      <c r="S36" s="124" t="s">
        <v>37</v>
      </c>
      <c r="T36" s="124" t="s">
        <v>62</v>
      </c>
      <c r="U36" s="124" t="s">
        <v>39</v>
      </c>
      <c r="V36" s="124" t="s">
        <v>124</v>
      </c>
      <c r="W36" s="80">
        <v>2.6</v>
      </c>
      <c r="X36" s="80">
        <v>3.6</v>
      </c>
      <c r="Y36" s="80">
        <v>6.3999999999999995</v>
      </c>
      <c r="Z36" s="80">
        <v>10.299999999999999</v>
      </c>
      <c r="AA36" s="17">
        <v>177838</v>
      </c>
      <c r="AB36" s="18">
        <v>45870</v>
      </c>
      <c r="AC36" s="81"/>
      <c r="AD36" s="81"/>
      <c r="AE36" s="81"/>
      <c r="AF36" s="81"/>
      <c r="AG36" s="80">
        <f t="shared" si="0"/>
        <v>0</v>
      </c>
    </row>
    <row r="37" spans="2:33" s="130" customFormat="1" ht="48" customHeight="1" x14ac:dyDescent="0.25">
      <c r="B37" s="124" t="s">
        <v>125</v>
      </c>
      <c r="C37" s="124" t="s">
        <v>46</v>
      </c>
      <c r="D37" s="124" t="s">
        <v>109</v>
      </c>
      <c r="E37" s="124" t="s">
        <v>46</v>
      </c>
      <c r="F37" s="124">
        <v>10</v>
      </c>
      <c r="G37" s="124" t="s">
        <v>32</v>
      </c>
      <c r="H37" s="124">
        <v>2022</v>
      </c>
      <c r="I37" s="126" t="s">
        <v>126</v>
      </c>
      <c r="J37" s="126" t="s">
        <v>35</v>
      </c>
      <c r="K37" s="126" t="s">
        <v>32</v>
      </c>
      <c r="L37" s="127" t="s">
        <v>32</v>
      </c>
      <c r="M37" s="131">
        <v>44725</v>
      </c>
      <c r="N37" s="125" t="s">
        <v>32</v>
      </c>
      <c r="O37" s="124" t="s">
        <v>32</v>
      </c>
      <c r="P37" s="128" t="s">
        <v>32</v>
      </c>
      <c r="Q37" s="125">
        <v>226017</v>
      </c>
      <c r="R37" s="129" t="s">
        <v>127</v>
      </c>
      <c r="S37" s="124" t="s">
        <v>37</v>
      </c>
      <c r="T37" s="124" t="s">
        <v>62</v>
      </c>
      <c r="U37" s="124" t="s">
        <v>39</v>
      </c>
      <c r="V37" s="124" t="s">
        <v>128</v>
      </c>
      <c r="W37" s="80">
        <v>1.7000000000000002</v>
      </c>
      <c r="X37" s="80">
        <v>2.4</v>
      </c>
      <c r="Y37" s="80">
        <v>4</v>
      </c>
      <c r="Z37" s="80">
        <v>6.3999999999999995</v>
      </c>
      <c r="AA37" s="17">
        <v>216314</v>
      </c>
      <c r="AB37" s="18">
        <v>45658</v>
      </c>
      <c r="AC37" s="81"/>
      <c r="AD37" s="81"/>
      <c r="AE37" s="81"/>
      <c r="AF37" s="81"/>
      <c r="AG37" s="80">
        <f t="shared" si="0"/>
        <v>0</v>
      </c>
    </row>
    <row r="38" spans="2:33" s="130" customFormat="1" ht="48" customHeight="1" x14ac:dyDescent="0.25">
      <c r="B38" s="124" t="s">
        <v>125</v>
      </c>
      <c r="C38" s="124">
        <v>2012</v>
      </c>
      <c r="D38" s="124" t="s">
        <v>530</v>
      </c>
      <c r="E38" s="124" t="s">
        <v>531</v>
      </c>
      <c r="F38" s="124">
        <v>12</v>
      </c>
      <c r="G38" s="124">
        <v>2012</v>
      </c>
      <c r="H38" s="124">
        <v>2024</v>
      </c>
      <c r="I38" s="126" t="s">
        <v>532</v>
      </c>
      <c r="J38" s="126" t="s">
        <v>35</v>
      </c>
      <c r="K38" s="126" t="s">
        <v>36</v>
      </c>
      <c r="L38" s="127" t="s">
        <v>32</v>
      </c>
      <c r="M38" s="131">
        <v>45568</v>
      </c>
      <c r="N38" s="125" t="s">
        <v>32</v>
      </c>
      <c r="O38" s="124" t="s">
        <v>32</v>
      </c>
      <c r="P38" s="128" t="s">
        <v>32</v>
      </c>
      <c r="Q38" s="125" t="s">
        <v>533</v>
      </c>
      <c r="R38" s="129" t="s">
        <v>534</v>
      </c>
      <c r="S38" s="124" t="s">
        <v>37</v>
      </c>
      <c r="T38" s="124" t="s">
        <v>62</v>
      </c>
      <c r="U38" s="124" t="s">
        <v>39</v>
      </c>
      <c r="V38" s="124" t="s">
        <v>466</v>
      </c>
      <c r="W38" s="80">
        <v>2.4</v>
      </c>
      <c r="X38" s="80">
        <v>3.4</v>
      </c>
      <c r="Y38" s="80">
        <v>5.8999999999999995</v>
      </c>
      <c r="Z38" s="80">
        <v>9.5</v>
      </c>
      <c r="AA38" s="17">
        <v>267934</v>
      </c>
      <c r="AB38" s="18">
        <v>46078</v>
      </c>
      <c r="AC38" s="81"/>
      <c r="AD38" s="81"/>
      <c r="AE38" s="81"/>
      <c r="AF38" s="81"/>
      <c r="AG38" s="80">
        <f t="shared" si="0"/>
        <v>0</v>
      </c>
    </row>
    <row r="39" spans="2:33" s="123" customFormat="1" ht="48" customHeight="1" x14ac:dyDescent="0.25">
      <c r="B39" s="117" t="s">
        <v>129</v>
      </c>
      <c r="C39" s="117" t="s">
        <v>130</v>
      </c>
      <c r="D39" s="117" t="s">
        <v>131</v>
      </c>
      <c r="E39" s="117" t="s">
        <v>132</v>
      </c>
      <c r="F39" s="117">
        <v>28</v>
      </c>
      <c r="G39" s="117">
        <v>1995</v>
      </c>
      <c r="H39" s="117">
        <v>2024</v>
      </c>
      <c r="I39" s="119" t="s">
        <v>133</v>
      </c>
      <c r="J39" s="119" t="s">
        <v>35</v>
      </c>
      <c r="K39" s="119" t="s">
        <v>36</v>
      </c>
      <c r="L39" s="120" t="s">
        <v>32</v>
      </c>
      <c r="M39" s="132" t="s">
        <v>32</v>
      </c>
      <c r="N39" s="118">
        <v>1900117</v>
      </c>
      <c r="O39" s="117">
        <v>447</v>
      </c>
      <c r="P39" s="121" t="s">
        <v>32</v>
      </c>
      <c r="Q39" s="118" t="s">
        <v>32</v>
      </c>
      <c r="R39" s="122" t="s">
        <v>134</v>
      </c>
      <c r="S39" s="117" t="s">
        <v>37</v>
      </c>
      <c r="T39" s="117" t="s">
        <v>32</v>
      </c>
      <c r="U39" s="117" t="s">
        <v>135</v>
      </c>
      <c r="V39" s="117" t="s">
        <v>136</v>
      </c>
      <c r="W39" s="112">
        <v>5.3999999999999995</v>
      </c>
      <c r="X39" s="112">
        <v>7.8999999999999995</v>
      </c>
      <c r="Y39" s="112"/>
      <c r="Z39" s="112"/>
      <c r="AA39" s="31">
        <v>266435</v>
      </c>
      <c r="AB39" s="32">
        <v>45709</v>
      </c>
      <c r="AC39" s="113"/>
      <c r="AD39" s="113"/>
      <c r="AE39" s="113"/>
      <c r="AF39" s="113"/>
      <c r="AG39" s="112">
        <f t="shared" si="0"/>
        <v>0</v>
      </c>
    </row>
    <row r="40" spans="2:33" s="123" customFormat="1" ht="48" customHeight="1" x14ac:dyDescent="0.25">
      <c r="B40" s="117" t="s">
        <v>129</v>
      </c>
      <c r="C40" s="117" t="s">
        <v>130</v>
      </c>
      <c r="D40" s="117" t="s">
        <v>131</v>
      </c>
      <c r="E40" s="117" t="s">
        <v>137</v>
      </c>
      <c r="F40" s="117">
        <v>28</v>
      </c>
      <c r="G40" s="117">
        <v>1995</v>
      </c>
      <c r="H40" s="117">
        <v>2024</v>
      </c>
      <c r="I40" s="119" t="s">
        <v>138</v>
      </c>
      <c r="J40" s="119" t="s">
        <v>35</v>
      </c>
      <c r="K40" s="119" t="s">
        <v>36</v>
      </c>
      <c r="L40" s="120" t="s">
        <v>32</v>
      </c>
      <c r="M40" s="132" t="s">
        <v>32</v>
      </c>
      <c r="N40" s="118">
        <v>1900127</v>
      </c>
      <c r="O40" s="117">
        <v>223</v>
      </c>
      <c r="P40" s="121" t="s">
        <v>32</v>
      </c>
      <c r="Q40" s="118" t="s">
        <v>32</v>
      </c>
      <c r="R40" s="122" t="s">
        <v>139</v>
      </c>
      <c r="S40" s="117" t="s">
        <v>37</v>
      </c>
      <c r="T40" s="117" t="s">
        <v>32</v>
      </c>
      <c r="U40" s="117" t="s">
        <v>135</v>
      </c>
      <c r="V40" s="117" t="s">
        <v>733</v>
      </c>
      <c r="W40" s="112">
        <v>5.3999999999999995</v>
      </c>
      <c r="X40" s="112">
        <v>7.8999999999999995</v>
      </c>
      <c r="Y40" s="112"/>
      <c r="Z40" s="112"/>
      <c r="AA40" s="31">
        <v>266436</v>
      </c>
      <c r="AB40" s="32">
        <v>45709</v>
      </c>
      <c r="AC40" s="113"/>
      <c r="AD40" s="113"/>
      <c r="AE40" s="113"/>
      <c r="AF40" s="113"/>
      <c r="AG40" s="112">
        <f t="shared" si="0"/>
        <v>0</v>
      </c>
    </row>
    <row r="41" spans="2:33" s="123" customFormat="1" ht="48" customHeight="1" x14ac:dyDescent="0.25">
      <c r="B41" s="117" t="s">
        <v>129</v>
      </c>
      <c r="C41" s="117" t="s">
        <v>130</v>
      </c>
      <c r="D41" s="117" t="s">
        <v>131</v>
      </c>
      <c r="E41" s="117" t="s">
        <v>141</v>
      </c>
      <c r="F41" s="117">
        <v>28</v>
      </c>
      <c r="G41" s="117">
        <v>1995</v>
      </c>
      <c r="H41" s="117">
        <v>2024</v>
      </c>
      <c r="I41" s="119" t="s">
        <v>142</v>
      </c>
      <c r="J41" s="119" t="s">
        <v>35</v>
      </c>
      <c r="K41" s="119" t="s">
        <v>36</v>
      </c>
      <c r="L41" s="120" t="s">
        <v>32</v>
      </c>
      <c r="M41" s="132" t="s">
        <v>32</v>
      </c>
      <c r="N41" s="118">
        <v>180020</v>
      </c>
      <c r="O41" s="117">
        <v>214</v>
      </c>
      <c r="P41" s="121" t="s">
        <v>32</v>
      </c>
      <c r="Q41" s="118" t="s">
        <v>32</v>
      </c>
      <c r="R41" s="122"/>
      <c r="S41" s="117" t="s">
        <v>37</v>
      </c>
      <c r="T41" s="117" t="s">
        <v>32</v>
      </c>
      <c r="U41" s="117" t="s">
        <v>135</v>
      </c>
      <c r="V41" s="117" t="s">
        <v>143</v>
      </c>
      <c r="W41" s="112">
        <v>5.3999999999999995</v>
      </c>
      <c r="X41" s="112">
        <v>7.8999999999999995</v>
      </c>
      <c r="Y41" s="112"/>
      <c r="Z41" s="112"/>
      <c r="AA41" s="31">
        <v>266265</v>
      </c>
      <c r="AB41" s="32">
        <v>45709</v>
      </c>
      <c r="AC41" s="113"/>
      <c r="AD41" s="113"/>
      <c r="AE41" s="113"/>
      <c r="AF41" s="113"/>
      <c r="AG41" s="112">
        <f t="shared" si="0"/>
        <v>0</v>
      </c>
    </row>
    <row r="42" spans="2:33" s="123" customFormat="1" ht="48" customHeight="1" x14ac:dyDescent="0.25">
      <c r="B42" s="117" t="s">
        <v>129</v>
      </c>
      <c r="C42" s="117" t="s">
        <v>130</v>
      </c>
      <c r="D42" s="117" t="s">
        <v>131</v>
      </c>
      <c r="E42" s="117" t="s">
        <v>144</v>
      </c>
      <c r="F42" s="117">
        <v>28</v>
      </c>
      <c r="G42" s="117">
        <v>1995</v>
      </c>
      <c r="H42" s="117">
        <v>2024</v>
      </c>
      <c r="I42" s="119" t="s">
        <v>145</v>
      </c>
      <c r="J42" s="119" t="s">
        <v>35</v>
      </c>
      <c r="K42" s="119" t="s">
        <v>36</v>
      </c>
      <c r="L42" s="120" t="s">
        <v>32</v>
      </c>
      <c r="M42" s="132" t="s">
        <v>32</v>
      </c>
      <c r="N42" s="118">
        <v>1877</v>
      </c>
      <c r="O42" s="117">
        <v>285</v>
      </c>
      <c r="P42" s="121" t="s">
        <v>32</v>
      </c>
      <c r="Q42" s="118" t="s">
        <v>32</v>
      </c>
      <c r="R42" s="122"/>
      <c r="S42" s="117" t="s">
        <v>37</v>
      </c>
      <c r="T42" s="117" t="s">
        <v>32</v>
      </c>
      <c r="U42" s="117" t="s">
        <v>135</v>
      </c>
      <c r="V42" s="117" t="s">
        <v>146</v>
      </c>
      <c r="W42" s="112">
        <v>5.3999999999999995</v>
      </c>
      <c r="X42" s="112">
        <v>7.8999999999999995</v>
      </c>
      <c r="Y42" s="112"/>
      <c r="Z42" s="112"/>
      <c r="AA42" s="31">
        <v>267284</v>
      </c>
      <c r="AB42" s="32">
        <v>45709</v>
      </c>
      <c r="AC42" s="113"/>
      <c r="AD42" s="113"/>
      <c r="AE42" s="113"/>
      <c r="AF42" s="113"/>
      <c r="AG42" s="112">
        <f t="shared" si="0"/>
        <v>0</v>
      </c>
    </row>
    <row r="43" spans="2:33" s="130" customFormat="1" ht="48" customHeight="1" x14ac:dyDescent="0.25">
      <c r="B43" s="124" t="s">
        <v>129</v>
      </c>
      <c r="C43" s="124" t="s">
        <v>705</v>
      </c>
      <c r="D43" s="125" t="s">
        <v>706</v>
      </c>
      <c r="E43" s="125" t="s">
        <v>46</v>
      </c>
      <c r="F43" s="125">
        <v>10</v>
      </c>
      <c r="G43" s="125">
        <v>2015</v>
      </c>
      <c r="H43" s="125">
        <v>2025</v>
      </c>
      <c r="I43" s="126" t="s">
        <v>707</v>
      </c>
      <c r="J43" s="126" t="s">
        <v>35</v>
      </c>
      <c r="K43" s="126" t="s">
        <v>36</v>
      </c>
      <c r="L43" s="127" t="s">
        <v>32</v>
      </c>
      <c r="M43" s="127" t="s">
        <v>32</v>
      </c>
      <c r="N43" s="125" t="s">
        <v>32</v>
      </c>
      <c r="O43" s="125">
        <v>1554</v>
      </c>
      <c r="P43" s="128" t="s">
        <v>32</v>
      </c>
      <c r="Q43" s="125" t="s">
        <v>32</v>
      </c>
      <c r="R43" s="68" t="s">
        <v>32</v>
      </c>
      <c r="S43" s="124" t="s">
        <v>37</v>
      </c>
      <c r="T43" s="124" t="s">
        <v>210</v>
      </c>
      <c r="U43" s="124" t="s">
        <v>135</v>
      </c>
      <c r="V43" s="124" t="s">
        <v>708</v>
      </c>
      <c r="W43" s="80">
        <v>3.2</v>
      </c>
      <c r="X43" s="80">
        <v>4.5999999999999996</v>
      </c>
      <c r="Y43" s="80">
        <v>8.2999999999999989</v>
      </c>
      <c r="Z43" s="80">
        <v>13.4</v>
      </c>
      <c r="AA43" s="17">
        <v>276671</v>
      </c>
      <c r="AB43" s="18">
        <v>46184</v>
      </c>
      <c r="AC43" s="81"/>
      <c r="AD43" s="81"/>
      <c r="AE43" s="81"/>
      <c r="AF43" s="81"/>
      <c r="AG43" s="80">
        <f t="shared" si="0"/>
        <v>0</v>
      </c>
    </row>
    <row r="44" spans="2:33" s="123" customFormat="1" ht="48" customHeight="1" x14ac:dyDescent="0.25">
      <c r="B44" s="117" t="s">
        <v>129</v>
      </c>
      <c r="C44" s="117" t="s">
        <v>606</v>
      </c>
      <c r="D44" s="118" t="s">
        <v>194</v>
      </c>
      <c r="E44" s="118" t="s">
        <v>607</v>
      </c>
      <c r="F44" s="118" t="s">
        <v>33</v>
      </c>
      <c r="G44" s="118" t="s">
        <v>32</v>
      </c>
      <c r="H44" s="118">
        <v>2025</v>
      </c>
      <c r="I44" s="119" t="s">
        <v>608</v>
      </c>
      <c r="J44" s="119" t="s">
        <v>35</v>
      </c>
      <c r="K44" s="119" t="s">
        <v>36</v>
      </c>
      <c r="L44" s="120" t="s">
        <v>32</v>
      </c>
      <c r="M44" s="120" t="s">
        <v>609</v>
      </c>
      <c r="N44" s="118" t="s">
        <v>32</v>
      </c>
      <c r="O44" s="118">
        <v>8556</v>
      </c>
      <c r="P44" s="121" t="s">
        <v>32</v>
      </c>
      <c r="Q44" s="118" t="s">
        <v>32</v>
      </c>
      <c r="R44" s="139" t="s">
        <v>610</v>
      </c>
      <c r="S44" s="117" t="s">
        <v>37</v>
      </c>
      <c r="T44" s="117" t="s">
        <v>32</v>
      </c>
      <c r="U44" s="117" t="s">
        <v>135</v>
      </c>
      <c r="V44" s="117" t="s">
        <v>611</v>
      </c>
      <c r="W44" s="112">
        <v>4.8999999999999995</v>
      </c>
      <c r="X44" s="112"/>
      <c r="Y44" s="112"/>
      <c r="Z44" s="112"/>
      <c r="AA44" s="31">
        <v>276854</v>
      </c>
      <c r="AB44" s="32">
        <v>46131</v>
      </c>
      <c r="AC44" s="113"/>
      <c r="AD44" s="113"/>
      <c r="AE44" s="113"/>
      <c r="AF44" s="113"/>
      <c r="AG44" s="112">
        <f t="shared" si="0"/>
        <v>0</v>
      </c>
    </row>
    <row r="45" spans="2:33" s="123" customFormat="1" ht="48" customHeight="1" x14ac:dyDescent="0.25">
      <c r="B45" s="117" t="s">
        <v>149</v>
      </c>
      <c r="C45" s="117" t="s">
        <v>150</v>
      </c>
      <c r="D45" s="118" t="s">
        <v>151</v>
      </c>
      <c r="E45" s="118" t="s">
        <v>150</v>
      </c>
      <c r="F45" s="118">
        <v>8</v>
      </c>
      <c r="G45" s="118" t="s">
        <v>32</v>
      </c>
      <c r="H45" s="117">
        <v>2022</v>
      </c>
      <c r="I45" s="119" t="s">
        <v>152</v>
      </c>
      <c r="J45" s="119" t="s">
        <v>35</v>
      </c>
      <c r="K45" s="119" t="s">
        <v>36</v>
      </c>
      <c r="L45" s="120" t="s">
        <v>32</v>
      </c>
      <c r="M45" s="120" t="s">
        <v>32</v>
      </c>
      <c r="N45" s="118" t="s">
        <v>32</v>
      </c>
      <c r="O45" s="118" t="s">
        <v>32</v>
      </c>
      <c r="P45" s="121" t="s">
        <v>32</v>
      </c>
      <c r="Q45" s="118" t="s">
        <v>32</v>
      </c>
      <c r="R45" s="139" t="s">
        <v>32</v>
      </c>
      <c r="S45" s="117" t="s">
        <v>57</v>
      </c>
      <c r="T45" s="117" t="s">
        <v>153</v>
      </c>
      <c r="U45" s="117" t="s">
        <v>59</v>
      </c>
      <c r="V45" s="117" t="s">
        <v>154</v>
      </c>
      <c r="W45" s="112">
        <v>8.9</v>
      </c>
      <c r="X45" s="112">
        <v>13.1</v>
      </c>
      <c r="Y45" s="112"/>
      <c r="Z45" s="112"/>
      <c r="AA45" s="31">
        <v>220160</v>
      </c>
      <c r="AB45" s="32">
        <v>45963</v>
      </c>
      <c r="AC45" s="113"/>
      <c r="AD45" s="113"/>
      <c r="AE45" s="113"/>
      <c r="AF45" s="113"/>
      <c r="AG45" s="112">
        <f t="shared" si="0"/>
        <v>0</v>
      </c>
    </row>
    <row r="46" spans="2:33" s="130" customFormat="1" ht="48" customHeight="1" x14ac:dyDescent="0.25">
      <c r="B46" s="124" t="s">
        <v>155</v>
      </c>
      <c r="C46" s="124" t="s">
        <v>46</v>
      </c>
      <c r="D46" s="125" t="s">
        <v>603</v>
      </c>
      <c r="E46" s="125" t="s">
        <v>604</v>
      </c>
      <c r="F46" s="125">
        <v>10</v>
      </c>
      <c r="G46" s="125" t="s">
        <v>32</v>
      </c>
      <c r="H46" s="125">
        <v>2025</v>
      </c>
      <c r="I46" s="126" t="s">
        <v>52</v>
      </c>
      <c r="J46" s="126" t="s">
        <v>35</v>
      </c>
      <c r="K46" s="126" t="s">
        <v>36</v>
      </c>
      <c r="L46" s="127" t="s">
        <v>32</v>
      </c>
      <c r="M46" s="127" t="s">
        <v>32</v>
      </c>
      <c r="N46" s="125" t="s">
        <v>32</v>
      </c>
      <c r="O46" s="125" t="s">
        <v>32</v>
      </c>
      <c r="P46" s="128" t="s">
        <v>32</v>
      </c>
      <c r="Q46" s="125" t="s">
        <v>32</v>
      </c>
      <c r="R46" s="68" t="s">
        <v>32</v>
      </c>
      <c r="S46" s="124" t="s">
        <v>37</v>
      </c>
      <c r="T46" s="124" t="s">
        <v>156</v>
      </c>
      <c r="U46" s="124" t="s">
        <v>39</v>
      </c>
      <c r="V46" s="124" t="s">
        <v>605</v>
      </c>
      <c r="W46" s="80">
        <v>3.6</v>
      </c>
      <c r="X46" s="80">
        <v>5.0999999999999996</v>
      </c>
      <c r="Y46" s="80">
        <v>9.1999999999999993</v>
      </c>
      <c r="Z46" s="80">
        <v>15</v>
      </c>
      <c r="AA46" s="17">
        <v>295982</v>
      </c>
      <c r="AB46" s="18">
        <v>46115</v>
      </c>
      <c r="AC46" s="81"/>
      <c r="AD46" s="81"/>
      <c r="AE46" s="81"/>
      <c r="AF46" s="81"/>
      <c r="AG46" s="80">
        <f t="shared" si="0"/>
        <v>0</v>
      </c>
    </row>
    <row r="47" spans="2:33" s="130" customFormat="1" ht="48" customHeight="1" x14ac:dyDescent="0.25">
      <c r="B47" s="124" t="s">
        <v>155</v>
      </c>
      <c r="C47" s="124">
        <v>2014</v>
      </c>
      <c r="D47" s="125" t="s">
        <v>335</v>
      </c>
      <c r="E47" s="125">
        <v>2014</v>
      </c>
      <c r="F47" s="125">
        <v>8</v>
      </c>
      <c r="G47" s="125">
        <v>2014</v>
      </c>
      <c r="H47" s="125">
        <v>2023</v>
      </c>
      <c r="I47" s="126" t="s">
        <v>52</v>
      </c>
      <c r="J47" s="126" t="s">
        <v>35</v>
      </c>
      <c r="K47" s="126" t="s">
        <v>36</v>
      </c>
      <c r="L47" s="127" t="s">
        <v>32</v>
      </c>
      <c r="M47" s="127">
        <v>45085</v>
      </c>
      <c r="N47" s="125" t="s">
        <v>32</v>
      </c>
      <c r="O47" s="125" t="s">
        <v>32</v>
      </c>
      <c r="P47" s="128" t="s">
        <v>32</v>
      </c>
      <c r="Q47" s="125" t="s">
        <v>517</v>
      </c>
      <c r="R47" s="68" t="s">
        <v>518</v>
      </c>
      <c r="S47" s="124" t="s">
        <v>37</v>
      </c>
      <c r="T47" s="124" t="s">
        <v>156</v>
      </c>
      <c r="U47" s="124" t="s">
        <v>39</v>
      </c>
      <c r="V47" s="124" t="s">
        <v>519</v>
      </c>
      <c r="W47" s="80">
        <v>2.8000000000000003</v>
      </c>
      <c r="X47" s="80">
        <v>4</v>
      </c>
      <c r="Y47" s="80">
        <v>7.1</v>
      </c>
      <c r="Z47" s="80">
        <v>11.5</v>
      </c>
      <c r="AA47" s="17">
        <v>241202</v>
      </c>
      <c r="AB47" s="18">
        <v>46041</v>
      </c>
      <c r="AC47" s="81"/>
      <c r="AD47" s="81"/>
      <c r="AE47" s="81"/>
      <c r="AF47" s="81"/>
      <c r="AG47" s="80">
        <f t="shared" si="0"/>
        <v>0</v>
      </c>
    </row>
    <row r="48" spans="2:33" s="123" customFormat="1" ht="48" customHeight="1" x14ac:dyDescent="0.25">
      <c r="B48" s="115" t="s">
        <v>155</v>
      </c>
      <c r="C48" s="106" t="s">
        <v>818</v>
      </c>
      <c r="D48" s="107" t="s">
        <v>819</v>
      </c>
      <c r="E48" s="107" t="s">
        <v>818</v>
      </c>
      <c r="F48" s="107">
        <v>14</v>
      </c>
      <c r="G48" s="136" t="s">
        <v>32</v>
      </c>
      <c r="H48" s="136">
        <v>2003</v>
      </c>
      <c r="I48" s="133" t="s">
        <v>110</v>
      </c>
      <c r="J48" s="134" t="s">
        <v>35</v>
      </c>
      <c r="K48" s="108" t="s">
        <v>36</v>
      </c>
      <c r="L48" s="135" t="s">
        <v>32</v>
      </c>
      <c r="M48" s="135" t="s">
        <v>32</v>
      </c>
      <c r="N48" s="136" t="s">
        <v>32</v>
      </c>
      <c r="O48" s="137">
        <v>12000</v>
      </c>
      <c r="P48" s="137" t="s">
        <v>32</v>
      </c>
      <c r="Q48" s="107" t="s">
        <v>32</v>
      </c>
      <c r="R48" s="140" t="s">
        <v>820</v>
      </c>
      <c r="S48" s="115" t="s">
        <v>37</v>
      </c>
      <c r="T48" s="115" t="s">
        <v>156</v>
      </c>
      <c r="U48" s="106" t="s">
        <v>39</v>
      </c>
      <c r="V48" s="106" t="s">
        <v>821</v>
      </c>
      <c r="W48" s="112">
        <v>4.8</v>
      </c>
      <c r="X48" s="112">
        <v>7</v>
      </c>
      <c r="Y48" s="112"/>
      <c r="Z48" s="112"/>
      <c r="AA48" s="31">
        <v>3154</v>
      </c>
      <c r="AB48" s="32">
        <v>46286</v>
      </c>
      <c r="AC48" s="113"/>
      <c r="AD48" s="113"/>
      <c r="AE48" s="113"/>
      <c r="AF48" s="113"/>
      <c r="AG48" s="112">
        <f t="shared" si="0"/>
        <v>0</v>
      </c>
    </row>
    <row r="49" spans="2:33" s="130" customFormat="1" ht="48" customHeight="1" x14ac:dyDescent="0.25">
      <c r="B49" s="124" t="s">
        <v>155</v>
      </c>
      <c r="C49" s="124" t="s">
        <v>162</v>
      </c>
      <c r="D49" s="125" t="s">
        <v>162</v>
      </c>
      <c r="E49" s="125" t="s">
        <v>32</v>
      </c>
      <c r="F49" s="125" t="s">
        <v>33</v>
      </c>
      <c r="G49" s="125" t="s">
        <v>32</v>
      </c>
      <c r="H49" s="125">
        <v>2021</v>
      </c>
      <c r="I49" s="126" t="s">
        <v>52</v>
      </c>
      <c r="J49" s="126" t="s">
        <v>35</v>
      </c>
      <c r="K49" s="126" t="s">
        <v>36</v>
      </c>
      <c r="L49" s="127" t="s">
        <v>32</v>
      </c>
      <c r="M49" s="127">
        <v>44460</v>
      </c>
      <c r="N49" s="125" t="s">
        <v>32</v>
      </c>
      <c r="O49" s="125" t="s">
        <v>32</v>
      </c>
      <c r="P49" s="128" t="s">
        <v>32</v>
      </c>
      <c r="Q49" s="125" t="s">
        <v>163</v>
      </c>
      <c r="R49" s="68" t="s">
        <v>164</v>
      </c>
      <c r="S49" s="124" t="s">
        <v>37</v>
      </c>
      <c r="T49" s="124" t="s">
        <v>156</v>
      </c>
      <c r="U49" s="124" t="s">
        <v>39</v>
      </c>
      <c r="V49" s="124" t="s">
        <v>165</v>
      </c>
      <c r="W49" s="80">
        <v>2.2000000000000002</v>
      </c>
      <c r="X49" s="80">
        <v>3.1</v>
      </c>
      <c r="Y49" s="80">
        <v>5.3999999999999995</v>
      </c>
      <c r="Z49" s="80">
        <v>8.6999999999999993</v>
      </c>
      <c r="AA49" s="17">
        <v>185222</v>
      </c>
      <c r="AB49" s="18">
        <v>45658</v>
      </c>
      <c r="AC49" s="81"/>
      <c r="AD49" s="81"/>
      <c r="AE49" s="81"/>
      <c r="AF49" s="81"/>
      <c r="AG49" s="80">
        <f t="shared" si="0"/>
        <v>0</v>
      </c>
    </row>
    <row r="50" spans="2:33" s="130" customFormat="1" ht="48" customHeight="1" x14ac:dyDescent="0.25">
      <c r="B50" s="124" t="s">
        <v>166</v>
      </c>
      <c r="C50" s="124" t="s">
        <v>167</v>
      </c>
      <c r="D50" s="125" t="s">
        <v>167</v>
      </c>
      <c r="E50" s="125" t="s">
        <v>32</v>
      </c>
      <c r="F50" s="125" t="s">
        <v>33</v>
      </c>
      <c r="G50" s="125" t="s">
        <v>32</v>
      </c>
      <c r="H50" s="125">
        <v>2021</v>
      </c>
      <c r="I50" s="126" t="s">
        <v>168</v>
      </c>
      <c r="J50" s="126"/>
      <c r="K50" s="126"/>
      <c r="L50" s="127" t="s">
        <v>32</v>
      </c>
      <c r="M50" s="127">
        <v>44503</v>
      </c>
      <c r="N50" s="125" t="s">
        <v>32</v>
      </c>
      <c r="O50" s="125" t="s">
        <v>32</v>
      </c>
      <c r="P50" s="128" t="s">
        <v>32</v>
      </c>
      <c r="Q50" s="125" t="s">
        <v>169</v>
      </c>
      <c r="R50" s="68" t="s">
        <v>170</v>
      </c>
      <c r="S50" s="124" t="s">
        <v>57</v>
      </c>
      <c r="T50" s="124" t="s">
        <v>153</v>
      </c>
      <c r="U50" s="124" t="s">
        <v>59</v>
      </c>
      <c r="V50" s="124" t="s">
        <v>71</v>
      </c>
      <c r="W50" s="80">
        <v>1.4000000000000001</v>
      </c>
      <c r="X50" s="80">
        <v>1.9000000000000001</v>
      </c>
      <c r="Y50" s="80">
        <v>3</v>
      </c>
      <c r="Z50" s="80">
        <v>4.8</v>
      </c>
      <c r="AA50" s="38">
        <v>208323</v>
      </c>
      <c r="AB50" s="18">
        <v>45658</v>
      </c>
      <c r="AC50" s="81"/>
      <c r="AD50" s="81"/>
      <c r="AE50" s="81"/>
      <c r="AF50" s="81"/>
      <c r="AG50" s="80">
        <f t="shared" si="0"/>
        <v>0</v>
      </c>
    </row>
    <row r="51" spans="2:33" s="130" customFormat="1" ht="48" customHeight="1" x14ac:dyDescent="0.25">
      <c r="B51" s="124" t="s">
        <v>171</v>
      </c>
      <c r="C51" s="124" t="s">
        <v>172</v>
      </c>
      <c r="D51" s="125" t="s">
        <v>172</v>
      </c>
      <c r="E51" s="125" t="s">
        <v>32</v>
      </c>
      <c r="F51" s="125">
        <v>12</v>
      </c>
      <c r="G51" s="125" t="s">
        <v>32</v>
      </c>
      <c r="H51" s="125">
        <v>2021</v>
      </c>
      <c r="I51" s="126" t="s">
        <v>147</v>
      </c>
      <c r="J51" s="126" t="s">
        <v>35</v>
      </c>
      <c r="K51" s="126" t="s">
        <v>36</v>
      </c>
      <c r="L51" s="127" t="s">
        <v>32</v>
      </c>
      <c r="M51" s="127">
        <v>44430</v>
      </c>
      <c r="N51" s="125" t="s">
        <v>32</v>
      </c>
      <c r="O51" s="125" t="s">
        <v>32</v>
      </c>
      <c r="P51" s="128" t="s">
        <v>32</v>
      </c>
      <c r="Q51" s="125" t="s">
        <v>173</v>
      </c>
      <c r="R51" s="68" t="s">
        <v>174</v>
      </c>
      <c r="S51" s="124" t="s">
        <v>37</v>
      </c>
      <c r="T51" s="124" t="s">
        <v>156</v>
      </c>
      <c r="U51" s="124" t="s">
        <v>39</v>
      </c>
      <c r="V51" s="124" t="s">
        <v>175</v>
      </c>
      <c r="W51" s="80">
        <v>2.1</v>
      </c>
      <c r="X51" s="80">
        <v>2.9</v>
      </c>
      <c r="Y51" s="80">
        <v>4.8999999999999995</v>
      </c>
      <c r="Z51" s="80">
        <v>8</v>
      </c>
      <c r="AA51" s="38">
        <v>101495</v>
      </c>
      <c r="AB51" s="18">
        <v>46187</v>
      </c>
      <c r="AC51" s="81"/>
      <c r="AD51" s="81"/>
      <c r="AE51" s="81"/>
      <c r="AF51" s="81"/>
      <c r="AG51" s="80">
        <f t="shared" si="0"/>
        <v>0</v>
      </c>
    </row>
    <row r="52" spans="2:33" s="130" customFormat="1" ht="48" customHeight="1" x14ac:dyDescent="0.25">
      <c r="B52" s="124" t="s">
        <v>171</v>
      </c>
      <c r="C52" s="124" t="s">
        <v>176</v>
      </c>
      <c r="D52" s="125" t="s">
        <v>177</v>
      </c>
      <c r="E52" s="125" t="s">
        <v>178</v>
      </c>
      <c r="F52" s="125">
        <v>12</v>
      </c>
      <c r="G52" s="125" t="s">
        <v>32</v>
      </c>
      <c r="H52" s="125">
        <v>2021</v>
      </c>
      <c r="I52" s="126" t="s">
        <v>133</v>
      </c>
      <c r="J52" s="126" t="s">
        <v>35</v>
      </c>
      <c r="K52" s="126" t="s">
        <v>36</v>
      </c>
      <c r="L52" s="127" t="s">
        <v>32</v>
      </c>
      <c r="M52" s="127">
        <v>44426</v>
      </c>
      <c r="N52" s="125" t="s">
        <v>32</v>
      </c>
      <c r="O52" s="125" t="s">
        <v>32</v>
      </c>
      <c r="P52" s="128" t="s">
        <v>32</v>
      </c>
      <c r="Q52" s="125" t="s">
        <v>179</v>
      </c>
      <c r="R52" s="68" t="s">
        <v>180</v>
      </c>
      <c r="S52" s="124" t="s">
        <v>37</v>
      </c>
      <c r="T52" s="124" t="s">
        <v>156</v>
      </c>
      <c r="U52" s="124" t="s">
        <v>39</v>
      </c>
      <c r="V52" s="124" t="s">
        <v>175</v>
      </c>
      <c r="W52" s="80">
        <v>3.4</v>
      </c>
      <c r="X52" s="80">
        <v>4.8999999999999995</v>
      </c>
      <c r="Y52" s="80">
        <v>8.6999999999999993</v>
      </c>
      <c r="Z52" s="80">
        <v>14.2</v>
      </c>
      <c r="AA52" s="38">
        <v>194125</v>
      </c>
      <c r="AB52" s="18">
        <v>45658</v>
      </c>
      <c r="AC52" s="81"/>
      <c r="AD52" s="81"/>
      <c r="AE52" s="81"/>
      <c r="AF52" s="81"/>
      <c r="AG52" s="80">
        <f t="shared" si="0"/>
        <v>0</v>
      </c>
    </row>
    <row r="53" spans="2:33" s="123" customFormat="1" ht="48" customHeight="1" x14ac:dyDescent="0.25">
      <c r="B53" s="115" t="s">
        <v>171</v>
      </c>
      <c r="C53" s="106" t="s">
        <v>669</v>
      </c>
      <c r="D53" s="107" t="s">
        <v>670</v>
      </c>
      <c r="E53" s="107" t="s">
        <v>671</v>
      </c>
      <c r="F53" s="107">
        <v>28</v>
      </c>
      <c r="G53" s="136">
        <v>1989</v>
      </c>
      <c r="H53" s="136">
        <v>2018</v>
      </c>
      <c r="I53" s="133" t="s">
        <v>361</v>
      </c>
      <c r="J53" s="134" t="s">
        <v>35</v>
      </c>
      <c r="K53" s="108" t="s">
        <v>36</v>
      </c>
      <c r="L53" s="135" t="s">
        <v>672</v>
      </c>
      <c r="M53" s="135" t="s">
        <v>673</v>
      </c>
      <c r="N53" s="136">
        <v>23003</v>
      </c>
      <c r="O53" s="137">
        <v>327</v>
      </c>
      <c r="P53" s="137" t="s">
        <v>32</v>
      </c>
      <c r="Q53" s="107" t="s">
        <v>32</v>
      </c>
      <c r="R53" s="138" t="s">
        <v>32</v>
      </c>
      <c r="S53" s="115" t="s">
        <v>37</v>
      </c>
      <c r="T53" s="115" t="s">
        <v>156</v>
      </c>
      <c r="U53" s="106" t="s">
        <v>39</v>
      </c>
      <c r="V53" s="106" t="s">
        <v>674</v>
      </c>
      <c r="W53" s="112">
        <v>6.6</v>
      </c>
      <c r="X53" s="112"/>
      <c r="Y53" s="112"/>
      <c r="Z53" s="112"/>
      <c r="AA53" s="31">
        <v>121130</v>
      </c>
      <c r="AB53" s="32">
        <v>46131</v>
      </c>
      <c r="AC53" s="113"/>
      <c r="AD53" s="113"/>
      <c r="AE53" s="113"/>
      <c r="AF53" s="113"/>
      <c r="AG53" s="112">
        <f t="shared" si="0"/>
        <v>0</v>
      </c>
    </row>
    <row r="54" spans="2:33" s="123" customFormat="1" ht="48" customHeight="1" x14ac:dyDescent="0.25">
      <c r="B54" s="115" t="s">
        <v>171</v>
      </c>
      <c r="C54" s="106">
        <v>2008</v>
      </c>
      <c r="D54" s="107" t="s">
        <v>668</v>
      </c>
      <c r="E54" s="107">
        <v>2023</v>
      </c>
      <c r="F54" s="107">
        <v>15</v>
      </c>
      <c r="G54" s="136">
        <v>2008</v>
      </c>
      <c r="H54" s="136">
        <v>2023</v>
      </c>
      <c r="I54" s="133" t="s">
        <v>418</v>
      </c>
      <c r="J54" s="134" t="s">
        <v>35</v>
      </c>
      <c r="K54" s="134" t="s">
        <v>36</v>
      </c>
      <c r="L54" s="135" t="s">
        <v>32</v>
      </c>
      <c r="M54" s="135" t="s">
        <v>32</v>
      </c>
      <c r="N54" s="136" t="s">
        <v>32</v>
      </c>
      <c r="O54" s="137" t="s">
        <v>32</v>
      </c>
      <c r="P54" s="137" t="s">
        <v>32</v>
      </c>
      <c r="Q54" s="107" t="s">
        <v>32</v>
      </c>
      <c r="R54" s="138" t="s">
        <v>32</v>
      </c>
      <c r="S54" s="115" t="s">
        <v>37</v>
      </c>
      <c r="T54" s="115" t="s">
        <v>156</v>
      </c>
      <c r="U54" s="106" t="s">
        <v>39</v>
      </c>
      <c r="V54" s="106" t="s">
        <v>675</v>
      </c>
      <c r="W54" s="112">
        <v>5.6999999999999993</v>
      </c>
      <c r="X54" s="112"/>
      <c r="Y54" s="112"/>
      <c r="Z54" s="112"/>
      <c r="AA54" s="31">
        <v>232504</v>
      </c>
      <c r="AB54" s="32">
        <v>46131</v>
      </c>
      <c r="AC54" s="113"/>
      <c r="AD54" s="113"/>
      <c r="AE54" s="113"/>
      <c r="AF54" s="113"/>
      <c r="AG54" s="112">
        <f t="shared" si="0"/>
        <v>0</v>
      </c>
    </row>
    <row r="55" spans="2:33" s="123" customFormat="1" ht="48" customHeight="1" x14ac:dyDescent="0.25">
      <c r="B55" s="117" t="s">
        <v>171</v>
      </c>
      <c r="C55" s="117" t="s">
        <v>181</v>
      </c>
      <c r="D55" s="118" t="s">
        <v>61</v>
      </c>
      <c r="E55" s="118" t="s">
        <v>182</v>
      </c>
      <c r="F55" s="118">
        <v>5</v>
      </c>
      <c r="G55" s="118">
        <v>2014</v>
      </c>
      <c r="H55" s="118">
        <v>2020</v>
      </c>
      <c r="I55" s="119" t="s">
        <v>183</v>
      </c>
      <c r="J55" s="119" t="s">
        <v>35</v>
      </c>
      <c r="K55" s="119" t="s">
        <v>36</v>
      </c>
      <c r="L55" s="120">
        <v>41932</v>
      </c>
      <c r="M55" s="120">
        <v>43973</v>
      </c>
      <c r="N55" s="118">
        <v>10610</v>
      </c>
      <c r="O55" s="118">
        <v>312</v>
      </c>
      <c r="P55" s="121">
        <v>174</v>
      </c>
      <c r="Q55" s="118" t="s">
        <v>32</v>
      </c>
      <c r="R55" s="139" t="s">
        <v>184</v>
      </c>
      <c r="S55" s="117" t="s">
        <v>37</v>
      </c>
      <c r="T55" s="117" t="s">
        <v>156</v>
      </c>
      <c r="U55" s="117" t="s">
        <v>39</v>
      </c>
      <c r="V55" s="117" t="s">
        <v>185</v>
      </c>
      <c r="W55" s="112">
        <v>2.2000000000000002</v>
      </c>
      <c r="X55" s="112">
        <v>3.1</v>
      </c>
      <c r="Y55" s="112"/>
      <c r="Z55" s="112"/>
      <c r="AA55" s="31">
        <v>164328</v>
      </c>
      <c r="AB55" s="32">
        <v>45658</v>
      </c>
      <c r="AC55" s="113"/>
      <c r="AD55" s="113"/>
      <c r="AE55" s="113"/>
      <c r="AF55" s="113"/>
      <c r="AG55" s="112">
        <f t="shared" si="0"/>
        <v>0</v>
      </c>
    </row>
    <row r="56" spans="2:33" s="130" customFormat="1" ht="48" customHeight="1" x14ac:dyDescent="0.25">
      <c r="B56" s="124" t="s">
        <v>186</v>
      </c>
      <c r="C56" s="124" t="s">
        <v>187</v>
      </c>
      <c r="D56" s="125" t="s">
        <v>188</v>
      </c>
      <c r="E56" s="125" t="s">
        <v>189</v>
      </c>
      <c r="F56" s="125">
        <v>8</v>
      </c>
      <c r="G56" s="125" t="s">
        <v>32</v>
      </c>
      <c r="H56" s="125">
        <v>2016</v>
      </c>
      <c r="I56" s="126" t="s">
        <v>190</v>
      </c>
      <c r="J56" s="126" t="s">
        <v>35</v>
      </c>
      <c r="K56" s="126" t="s">
        <v>36</v>
      </c>
      <c r="L56" s="127" t="s">
        <v>32</v>
      </c>
      <c r="M56" s="127">
        <v>42725</v>
      </c>
      <c r="N56" s="125" t="s">
        <v>32</v>
      </c>
      <c r="O56" s="125" t="s">
        <v>32</v>
      </c>
      <c r="P56" s="128" t="s">
        <v>32</v>
      </c>
      <c r="Q56" s="125" t="s">
        <v>191</v>
      </c>
      <c r="R56" s="68" t="s">
        <v>192</v>
      </c>
      <c r="S56" s="124" t="s">
        <v>37</v>
      </c>
      <c r="T56" s="124" t="s">
        <v>156</v>
      </c>
      <c r="U56" s="124" t="s">
        <v>39</v>
      </c>
      <c r="V56" s="124" t="s">
        <v>32</v>
      </c>
      <c r="W56" s="80">
        <v>2.9</v>
      </c>
      <c r="X56" s="80">
        <v>4.0999999999999996</v>
      </c>
      <c r="Y56" s="80">
        <v>7.3</v>
      </c>
      <c r="Z56" s="80">
        <v>11.9</v>
      </c>
      <c r="AA56" s="38">
        <v>101979</v>
      </c>
      <c r="AB56" s="18">
        <v>45658</v>
      </c>
      <c r="AC56" s="81"/>
      <c r="AD56" s="81"/>
      <c r="AE56" s="81"/>
      <c r="AF56" s="81"/>
      <c r="AG56" s="80">
        <f t="shared" si="0"/>
        <v>0</v>
      </c>
    </row>
    <row r="57" spans="2:33" s="130" customFormat="1" ht="48" customHeight="1" x14ac:dyDescent="0.25">
      <c r="B57" s="124" t="s">
        <v>171</v>
      </c>
      <c r="C57" s="124" t="s">
        <v>193</v>
      </c>
      <c r="D57" s="125" t="s">
        <v>194</v>
      </c>
      <c r="E57" s="125" t="s">
        <v>195</v>
      </c>
      <c r="F57" s="125">
        <v>10</v>
      </c>
      <c r="G57" s="125">
        <v>2011</v>
      </c>
      <c r="H57" s="125">
        <v>2021</v>
      </c>
      <c r="I57" s="126" t="s">
        <v>196</v>
      </c>
      <c r="J57" s="126" t="s">
        <v>35</v>
      </c>
      <c r="K57" s="126" t="s">
        <v>36</v>
      </c>
      <c r="L57" s="127">
        <v>40581</v>
      </c>
      <c r="M57" s="127">
        <v>44308</v>
      </c>
      <c r="N57" s="125" t="s">
        <v>32</v>
      </c>
      <c r="O57" s="125">
        <v>14088</v>
      </c>
      <c r="P57" s="128" t="s">
        <v>32</v>
      </c>
      <c r="Q57" s="125" t="s">
        <v>197</v>
      </c>
      <c r="R57" s="68" t="s">
        <v>198</v>
      </c>
      <c r="S57" s="124" t="s">
        <v>37</v>
      </c>
      <c r="T57" s="124" t="s">
        <v>156</v>
      </c>
      <c r="U57" s="124" t="s">
        <v>39</v>
      </c>
      <c r="V57" s="124" t="s">
        <v>199</v>
      </c>
      <c r="W57" s="80">
        <v>5.6</v>
      </c>
      <c r="X57" s="80">
        <v>8.1</v>
      </c>
      <c r="Y57" s="80">
        <v>14.9</v>
      </c>
      <c r="Z57" s="80">
        <v>24.400000000000002</v>
      </c>
      <c r="AA57" s="17">
        <v>190375</v>
      </c>
      <c r="AB57" s="18">
        <v>45658</v>
      </c>
      <c r="AC57" s="81"/>
      <c r="AD57" s="81"/>
      <c r="AE57" s="81"/>
      <c r="AF57" s="81"/>
      <c r="AG57" s="80">
        <f t="shared" si="0"/>
        <v>0</v>
      </c>
    </row>
    <row r="58" spans="2:33" s="130" customFormat="1" ht="48" customHeight="1" x14ac:dyDescent="0.25">
      <c r="B58" s="124" t="s">
        <v>200</v>
      </c>
      <c r="C58" s="124" t="s">
        <v>201</v>
      </c>
      <c r="D58" s="125" t="s">
        <v>201</v>
      </c>
      <c r="E58" s="125" t="s">
        <v>32</v>
      </c>
      <c r="F58" s="125" t="s">
        <v>33</v>
      </c>
      <c r="G58" s="125" t="s">
        <v>32</v>
      </c>
      <c r="H58" s="125" t="s">
        <v>32</v>
      </c>
      <c r="I58" s="126" t="s">
        <v>202</v>
      </c>
      <c r="J58" s="126"/>
      <c r="K58" s="126"/>
      <c r="L58" s="127" t="s">
        <v>32</v>
      </c>
      <c r="M58" s="127" t="s">
        <v>32</v>
      </c>
      <c r="N58" s="125" t="s">
        <v>32</v>
      </c>
      <c r="O58" s="125" t="s">
        <v>32</v>
      </c>
      <c r="P58" s="128" t="s">
        <v>32</v>
      </c>
      <c r="Q58" s="125" t="s">
        <v>203</v>
      </c>
      <c r="R58" s="68" t="s">
        <v>204</v>
      </c>
      <c r="S58" s="124" t="s">
        <v>205</v>
      </c>
      <c r="T58" s="125" t="s">
        <v>32</v>
      </c>
      <c r="U58" s="124" t="s">
        <v>107</v>
      </c>
      <c r="V58" s="124" t="s">
        <v>70</v>
      </c>
      <c r="W58" s="80">
        <v>1.2000000000000002</v>
      </c>
      <c r="X58" s="80">
        <v>1.6</v>
      </c>
      <c r="Y58" s="80">
        <v>2.6</v>
      </c>
      <c r="Z58" s="80">
        <v>4</v>
      </c>
      <c r="AA58" s="38">
        <v>18743</v>
      </c>
      <c r="AB58" s="18">
        <v>45658</v>
      </c>
      <c r="AC58" s="81"/>
      <c r="AD58" s="81"/>
      <c r="AE58" s="81"/>
      <c r="AF58" s="81"/>
      <c r="AG58" s="80">
        <f t="shared" si="0"/>
        <v>0</v>
      </c>
    </row>
    <row r="59" spans="2:33" s="123" customFormat="1" ht="48" customHeight="1" x14ac:dyDescent="0.25">
      <c r="B59" s="117" t="s">
        <v>206</v>
      </c>
      <c r="C59" s="117" t="s">
        <v>129</v>
      </c>
      <c r="D59" s="118" t="s">
        <v>207</v>
      </c>
      <c r="E59" s="118" t="s">
        <v>32</v>
      </c>
      <c r="F59" s="118" t="s">
        <v>33</v>
      </c>
      <c r="G59" s="118" t="s">
        <v>32</v>
      </c>
      <c r="H59" s="118">
        <v>2023</v>
      </c>
      <c r="I59" s="119" t="s">
        <v>110</v>
      </c>
      <c r="J59" s="119" t="s">
        <v>35</v>
      </c>
      <c r="K59" s="119" t="s">
        <v>36</v>
      </c>
      <c r="L59" s="120" t="s">
        <v>32</v>
      </c>
      <c r="M59" s="120">
        <v>45097</v>
      </c>
      <c r="N59" s="118" t="s">
        <v>32</v>
      </c>
      <c r="O59" s="118" t="s">
        <v>32</v>
      </c>
      <c r="P59" s="121" t="s">
        <v>32</v>
      </c>
      <c r="Q59" s="118" t="s">
        <v>208</v>
      </c>
      <c r="R59" s="139" t="s">
        <v>209</v>
      </c>
      <c r="S59" s="117" t="s">
        <v>37</v>
      </c>
      <c r="T59" s="118" t="s">
        <v>210</v>
      </c>
      <c r="U59" s="117" t="s">
        <v>135</v>
      </c>
      <c r="V59" s="117" t="s">
        <v>148</v>
      </c>
      <c r="W59" s="112">
        <v>1.9000000000000001</v>
      </c>
      <c r="X59" s="112">
        <v>2.6</v>
      </c>
      <c r="Y59" s="112"/>
      <c r="Z59" s="112"/>
      <c r="AA59" s="31">
        <v>237002</v>
      </c>
      <c r="AB59" s="32">
        <v>45658</v>
      </c>
      <c r="AC59" s="113"/>
      <c r="AD59" s="113"/>
      <c r="AE59" s="113"/>
      <c r="AF59" s="113"/>
      <c r="AG59" s="112">
        <f t="shared" si="0"/>
        <v>0</v>
      </c>
    </row>
    <row r="60" spans="2:33" s="123" customFormat="1" ht="51.75" customHeight="1" x14ac:dyDescent="0.25">
      <c r="B60" s="115" t="s">
        <v>612</v>
      </c>
      <c r="C60" s="115" t="s">
        <v>613</v>
      </c>
      <c r="D60" s="107" t="s">
        <v>614</v>
      </c>
      <c r="E60" s="107" t="s">
        <v>615</v>
      </c>
      <c r="F60" s="107">
        <v>11</v>
      </c>
      <c r="G60" s="136">
        <v>2000</v>
      </c>
      <c r="H60" s="136">
        <v>2012</v>
      </c>
      <c r="I60" s="133" t="s">
        <v>616</v>
      </c>
      <c r="J60" s="108" t="s">
        <v>35</v>
      </c>
      <c r="K60" s="108" t="s">
        <v>36</v>
      </c>
      <c r="L60" s="135">
        <v>36833</v>
      </c>
      <c r="M60" s="135">
        <v>41072</v>
      </c>
      <c r="N60" s="136">
        <v>309916</v>
      </c>
      <c r="O60" s="137">
        <v>162</v>
      </c>
      <c r="P60" s="137" t="s">
        <v>32</v>
      </c>
      <c r="Q60" s="107" t="s">
        <v>32</v>
      </c>
      <c r="R60" s="138" t="s">
        <v>32</v>
      </c>
      <c r="S60" s="115" t="s">
        <v>37</v>
      </c>
      <c r="T60" s="136" t="s">
        <v>156</v>
      </c>
      <c r="U60" s="115" t="s">
        <v>39</v>
      </c>
      <c r="V60" s="107" t="s">
        <v>159</v>
      </c>
      <c r="W60" s="112">
        <v>3.1</v>
      </c>
      <c r="X60" s="112">
        <v>4.3999999999999995</v>
      </c>
      <c r="Y60" s="112"/>
      <c r="Z60" s="112"/>
      <c r="AA60" s="31">
        <v>39896</v>
      </c>
      <c r="AB60" s="32">
        <v>46131</v>
      </c>
      <c r="AC60" s="113"/>
      <c r="AD60" s="113"/>
      <c r="AE60" s="113"/>
      <c r="AF60" s="113"/>
      <c r="AG60" s="112">
        <f t="shared" si="0"/>
        <v>0</v>
      </c>
    </row>
    <row r="61" spans="2:33" s="130" customFormat="1" ht="63" x14ac:dyDescent="0.25">
      <c r="B61" s="83" t="s">
        <v>211</v>
      </c>
      <c r="C61" s="83">
        <v>2021</v>
      </c>
      <c r="D61" s="74" t="s">
        <v>213</v>
      </c>
      <c r="E61" s="74" t="s">
        <v>709</v>
      </c>
      <c r="F61" s="74">
        <v>4</v>
      </c>
      <c r="G61" s="141">
        <v>2021</v>
      </c>
      <c r="H61" s="141">
        <v>2025</v>
      </c>
      <c r="I61" s="142" t="s">
        <v>495</v>
      </c>
      <c r="J61" s="76" t="s">
        <v>35</v>
      </c>
      <c r="K61" s="76" t="s">
        <v>36</v>
      </c>
      <c r="L61" s="143">
        <v>44248</v>
      </c>
      <c r="M61" s="143">
        <v>45962</v>
      </c>
      <c r="N61" s="141">
        <v>107</v>
      </c>
      <c r="O61" s="144">
        <v>18</v>
      </c>
      <c r="P61" s="144">
        <v>18</v>
      </c>
      <c r="Q61" s="74" t="s">
        <v>32</v>
      </c>
      <c r="R61" s="145" t="s">
        <v>32</v>
      </c>
      <c r="S61" s="83" t="s">
        <v>215</v>
      </c>
      <c r="T61" s="141" t="s">
        <v>32</v>
      </c>
      <c r="U61" s="83" t="s">
        <v>39</v>
      </c>
      <c r="V61" s="74" t="s">
        <v>710</v>
      </c>
      <c r="W61" s="80">
        <v>2.6</v>
      </c>
      <c r="X61" s="80">
        <v>3.8000000000000003</v>
      </c>
      <c r="Y61" s="80">
        <v>7.1</v>
      </c>
      <c r="Z61" s="80">
        <v>11.1</v>
      </c>
      <c r="AA61" s="17">
        <v>289989</v>
      </c>
      <c r="AB61" s="18">
        <v>46006</v>
      </c>
      <c r="AC61" s="81"/>
      <c r="AD61" s="81"/>
      <c r="AE61" s="81"/>
      <c r="AF61" s="81"/>
      <c r="AG61" s="91">
        <f t="shared" si="0"/>
        <v>0</v>
      </c>
    </row>
    <row r="62" spans="2:33" s="130" customFormat="1" ht="63" x14ac:dyDescent="0.25">
      <c r="B62" s="83" t="s">
        <v>211</v>
      </c>
      <c r="C62" s="83" t="s">
        <v>212</v>
      </c>
      <c r="D62" s="74" t="s">
        <v>213</v>
      </c>
      <c r="E62" s="74" t="s">
        <v>711</v>
      </c>
      <c r="F62" s="74">
        <v>4</v>
      </c>
      <c r="G62" s="141">
        <v>2020</v>
      </c>
      <c r="H62" s="141">
        <v>2024</v>
      </c>
      <c r="I62" s="142" t="s">
        <v>214</v>
      </c>
      <c r="J62" s="76" t="s">
        <v>35</v>
      </c>
      <c r="K62" s="76" t="s">
        <v>36</v>
      </c>
      <c r="L62" s="143">
        <v>44051</v>
      </c>
      <c r="M62" s="143">
        <v>45571</v>
      </c>
      <c r="N62" s="141">
        <v>107</v>
      </c>
      <c r="O62" s="144">
        <v>18</v>
      </c>
      <c r="P62" s="144">
        <v>7</v>
      </c>
      <c r="Q62" s="74" t="s">
        <v>32</v>
      </c>
      <c r="R62" s="145" t="s">
        <v>32</v>
      </c>
      <c r="S62" s="83" t="s">
        <v>215</v>
      </c>
      <c r="T62" s="141" t="s">
        <v>32</v>
      </c>
      <c r="U62" s="83" t="s">
        <v>39</v>
      </c>
      <c r="V62" s="74" t="s">
        <v>712</v>
      </c>
      <c r="W62" s="80">
        <v>2.6</v>
      </c>
      <c r="X62" s="80">
        <v>3.8000000000000003</v>
      </c>
      <c r="Y62" s="80">
        <v>7.1</v>
      </c>
      <c r="Z62" s="80">
        <v>11.1</v>
      </c>
      <c r="AA62" s="17">
        <v>262852</v>
      </c>
      <c r="AB62" s="18">
        <v>45658</v>
      </c>
      <c r="AC62" s="81"/>
      <c r="AD62" s="81"/>
      <c r="AE62" s="81"/>
      <c r="AF62" s="81"/>
      <c r="AG62" s="91">
        <f t="shared" si="0"/>
        <v>0</v>
      </c>
    </row>
    <row r="63" spans="2:33" s="130" customFormat="1" ht="63" x14ac:dyDescent="0.25">
      <c r="B63" s="83" t="s">
        <v>211</v>
      </c>
      <c r="C63" s="83" t="s">
        <v>713</v>
      </c>
      <c r="D63" s="74" t="s">
        <v>213</v>
      </c>
      <c r="E63" s="74" t="s">
        <v>714</v>
      </c>
      <c r="F63" s="74">
        <v>4</v>
      </c>
      <c r="G63" s="141">
        <v>2020</v>
      </c>
      <c r="H63" s="141">
        <v>2025</v>
      </c>
      <c r="I63" s="142" t="s">
        <v>81</v>
      </c>
      <c r="J63" s="76" t="s">
        <v>35</v>
      </c>
      <c r="K63" s="76" t="s">
        <v>36</v>
      </c>
      <c r="L63" s="143">
        <v>44051</v>
      </c>
      <c r="M63" s="143">
        <v>46172</v>
      </c>
      <c r="N63" s="141">
        <v>107</v>
      </c>
      <c r="O63" s="144">
        <v>18</v>
      </c>
      <c r="P63" s="144">
        <v>16</v>
      </c>
      <c r="Q63" s="74" t="s">
        <v>32</v>
      </c>
      <c r="R63" s="145" t="s">
        <v>32</v>
      </c>
      <c r="S63" s="83" t="s">
        <v>215</v>
      </c>
      <c r="T63" s="141" t="s">
        <v>32</v>
      </c>
      <c r="U63" s="83" t="s">
        <v>39</v>
      </c>
      <c r="V63" s="74" t="s">
        <v>795</v>
      </c>
      <c r="W63" s="80">
        <v>2.6</v>
      </c>
      <c r="X63" s="80">
        <v>3.8000000000000003</v>
      </c>
      <c r="Y63" s="80">
        <v>7.1</v>
      </c>
      <c r="Z63" s="80">
        <v>11.1</v>
      </c>
      <c r="AA63" s="17">
        <v>304525</v>
      </c>
      <c r="AB63" s="18">
        <v>46174</v>
      </c>
      <c r="AC63" s="81"/>
      <c r="AD63" s="81"/>
      <c r="AE63" s="81"/>
      <c r="AF63" s="81"/>
      <c r="AG63" s="91">
        <f t="shared" si="0"/>
        <v>0</v>
      </c>
    </row>
    <row r="64" spans="2:33" s="130" customFormat="1" ht="48" customHeight="1" x14ac:dyDescent="0.25">
      <c r="B64" s="124" t="s">
        <v>218</v>
      </c>
      <c r="C64" s="124" t="s">
        <v>219</v>
      </c>
      <c r="D64" s="125" t="s">
        <v>219</v>
      </c>
      <c r="E64" s="125" t="s">
        <v>32</v>
      </c>
      <c r="F64" s="125" t="s">
        <v>33</v>
      </c>
      <c r="G64" s="125" t="s">
        <v>32</v>
      </c>
      <c r="H64" s="125">
        <v>2021</v>
      </c>
      <c r="I64" s="126" t="s">
        <v>110</v>
      </c>
      <c r="J64" s="126" t="s">
        <v>35</v>
      </c>
      <c r="K64" s="126" t="s">
        <v>36</v>
      </c>
      <c r="L64" s="127" t="s">
        <v>32</v>
      </c>
      <c r="M64" s="127">
        <v>44381</v>
      </c>
      <c r="N64" s="125" t="s">
        <v>32</v>
      </c>
      <c r="O64" s="125" t="s">
        <v>32</v>
      </c>
      <c r="P64" s="128" t="s">
        <v>32</v>
      </c>
      <c r="Q64" s="125" t="s">
        <v>220</v>
      </c>
      <c r="R64" s="68" t="s">
        <v>221</v>
      </c>
      <c r="S64" s="124" t="s">
        <v>37</v>
      </c>
      <c r="T64" s="125" t="s">
        <v>32</v>
      </c>
      <c r="U64" s="124" t="s">
        <v>135</v>
      </c>
      <c r="V64" s="124" t="s">
        <v>222</v>
      </c>
      <c r="W64" s="80">
        <v>1.4000000000000001</v>
      </c>
      <c r="X64" s="80">
        <v>1.9000000000000001</v>
      </c>
      <c r="Y64" s="80">
        <v>3</v>
      </c>
      <c r="Z64" s="80">
        <v>4.8</v>
      </c>
      <c r="AA64" s="38">
        <v>190977</v>
      </c>
      <c r="AB64" s="18">
        <v>45870</v>
      </c>
      <c r="AC64" s="81"/>
      <c r="AD64" s="81"/>
      <c r="AE64" s="81"/>
      <c r="AF64" s="81"/>
      <c r="AG64" s="80">
        <f t="shared" si="0"/>
        <v>0</v>
      </c>
    </row>
    <row r="65" spans="2:33" s="130" customFormat="1" ht="48" customHeight="1" x14ac:dyDescent="0.25">
      <c r="B65" s="124" t="s">
        <v>218</v>
      </c>
      <c r="C65" s="124" t="s">
        <v>699</v>
      </c>
      <c r="D65" s="125" t="s">
        <v>699</v>
      </c>
      <c r="E65" s="125" t="s">
        <v>32</v>
      </c>
      <c r="F65" s="125" t="s">
        <v>33</v>
      </c>
      <c r="G65" s="125" t="s">
        <v>32</v>
      </c>
      <c r="H65" s="125">
        <v>2024</v>
      </c>
      <c r="I65" s="126" t="s">
        <v>608</v>
      </c>
      <c r="J65" s="126" t="s">
        <v>35</v>
      </c>
      <c r="K65" s="126" t="s">
        <v>36</v>
      </c>
      <c r="L65" s="127" t="s">
        <v>32</v>
      </c>
      <c r="M65" s="127">
        <v>45369</v>
      </c>
      <c r="N65" s="125" t="s">
        <v>32</v>
      </c>
      <c r="O65" s="125">
        <v>9306</v>
      </c>
      <c r="P65" s="128" t="s">
        <v>32</v>
      </c>
      <c r="Q65" s="125" t="s">
        <v>32</v>
      </c>
      <c r="R65" s="68" t="s">
        <v>700</v>
      </c>
      <c r="S65" s="124" t="s">
        <v>37</v>
      </c>
      <c r="T65" s="125" t="s">
        <v>32</v>
      </c>
      <c r="U65" s="124" t="s">
        <v>107</v>
      </c>
      <c r="V65" s="124" t="s">
        <v>701</v>
      </c>
      <c r="W65" s="80">
        <v>2.8000000000000003</v>
      </c>
      <c r="X65" s="80">
        <v>4</v>
      </c>
      <c r="Y65" s="80">
        <v>7.1</v>
      </c>
      <c r="Z65" s="80">
        <v>11.5</v>
      </c>
      <c r="AA65" s="38">
        <v>257109</v>
      </c>
      <c r="AB65" s="18">
        <v>46150</v>
      </c>
      <c r="AC65" s="81"/>
      <c r="AD65" s="81"/>
      <c r="AE65" s="81"/>
      <c r="AF65" s="81"/>
      <c r="AG65" s="80">
        <f t="shared" si="0"/>
        <v>0</v>
      </c>
    </row>
    <row r="66" spans="2:33" s="130" customFormat="1" ht="48" customHeight="1" x14ac:dyDescent="0.25">
      <c r="B66" s="124" t="s">
        <v>223</v>
      </c>
      <c r="C66" s="124" t="s">
        <v>224</v>
      </c>
      <c r="D66" s="125" t="s">
        <v>224</v>
      </c>
      <c r="E66" s="125" t="s">
        <v>32</v>
      </c>
      <c r="F66" s="125">
        <v>13</v>
      </c>
      <c r="G66" s="125" t="s">
        <v>32</v>
      </c>
      <c r="H66" s="125" t="s">
        <v>32</v>
      </c>
      <c r="I66" s="126" t="s">
        <v>110</v>
      </c>
      <c r="J66" s="126" t="s">
        <v>35</v>
      </c>
      <c r="K66" s="126" t="s">
        <v>36</v>
      </c>
      <c r="L66" s="127" t="s">
        <v>32</v>
      </c>
      <c r="M66" s="127" t="s">
        <v>32</v>
      </c>
      <c r="N66" s="125" t="s">
        <v>32</v>
      </c>
      <c r="O66" s="125" t="s">
        <v>32</v>
      </c>
      <c r="P66" s="128" t="s">
        <v>32</v>
      </c>
      <c r="Q66" s="125" t="s">
        <v>225</v>
      </c>
      <c r="R66" s="68" t="s">
        <v>226</v>
      </c>
      <c r="S66" s="124" t="s">
        <v>37</v>
      </c>
      <c r="T66" s="125" t="s">
        <v>62</v>
      </c>
      <c r="U66" s="124" t="s">
        <v>39</v>
      </c>
      <c r="V66" s="125" t="s">
        <v>53</v>
      </c>
      <c r="W66" s="80">
        <v>1.9000000000000001</v>
      </c>
      <c r="X66" s="80">
        <v>2.6</v>
      </c>
      <c r="Y66" s="80">
        <v>4.5</v>
      </c>
      <c r="Z66" s="80">
        <v>7.1999999999999993</v>
      </c>
      <c r="AA66" s="39">
        <v>57960</v>
      </c>
      <c r="AB66" s="18">
        <v>45658</v>
      </c>
      <c r="AC66" s="81"/>
      <c r="AD66" s="81"/>
      <c r="AE66" s="81"/>
      <c r="AF66" s="81"/>
      <c r="AG66" s="80">
        <f t="shared" si="0"/>
        <v>0</v>
      </c>
    </row>
    <row r="67" spans="2:33" s="146" customFormat="1" ht="48" customHeight="1" x14ac:dyDescent="0.25">
      <c r="B67" s="93" t="s">
        <v>723</v>
      </c>
      <c r="C67" s="93">
        <v>2012</v>
      </c>
      <c r="D67" s="94" t="s">
        <v>157</v>
      </c>
      <c r="E67" s="94" t="s">
        <v>724</v>
      </c>
      <c r="F67" s="94">
        <v>13</v>
      </c>
      <c r="G67" s="95">
        <v>2012</v>
      </c>
      <c r="H67" s="95">
        <v>2026</v>
      </c>
      <c r="I67" s="96" t="s">
        <v>725</v>
      </c>
      <c r="J67" s="97" t="s">
        <v>35</v>
      </c>
      <c r="K67" s="98" t="s">
        <v>36</v>
      </c>
      <c r="L67" s="99">
        <v>41094</v>
      </c>
      <c r="M67" s="99" t="s">
        <v>726</v>
      </c>
      <c r="N67" s="95" t="s">
        <v>727</v>
      </c>
      <c r="O67" s="100">
        <v>212</v>
      </c>
      <c r="P67" s="100" t="s">
        <v>32</v>
      </c>
      <c r="Q67" s="94" t="s">
        <v>32</v>
      </c>
      <c r="R67" s="101" t="s">
        <v>32</v>
      </c>
      <c r="S67" s="92" t="s">
        <v>37</v>
      </c>
      <c r="T67" s="95" t="s">
        <v>340</v>
      </c>
      <c r="U67" s="93" t="s">
        <v>39</v>
      </c>
      <c r="V67" s="94" t="s">
        <v>366</v>
      </c>
      <c r="W67" s="102">
        <v>6.3999999999999995</v>
      </c>
      <c r="X67" s="102">
        <v>9.4</v>
      </c>
      <c r="Y67" s="102">
        <v>17.3</v>
      </c>
      <c r="Z67" s="102">
        <v>28.3</v>
      </c>
      <c r="AA67" s="61">
        <v>296872</v>
      </c>
      <c r="AB67" s="29">
        <v>46258</v>
      </c>
      <c r="AC67" s="103"/>
      <c r="AD67" s="103"/>
      <c r="AE67" s="103"/>
      <c r="AF67" s="103"/>
      <c r="AG67" s="102">
        <f t="shared" si="0"/>
        <v>0</v>
      </c>
    </row>
    <row r="68" spans="2:33" s="123" customFormat="1" ht="48" customHeight="1" x14ac:dyDescent="0.25">
      <c r="B68" s="117" t="s">
        <v>228</v>
      </c>
      <c r="C68" s="117" t="s">
        <v>617</v>
      </c>
      <c r="D68" s="118" t="s">
        <v>618</v>
      </c>
      <c r="E68" s="118" t="s">
        <v>32</v>
      </c>
      <c r="F68" s="118">
        <v>17</v>
      </c>
      <c r="G68" s="118" t="s">
        <v>32</v>
      </c>
      <c r="H68" s="118">
        <v>2025</v>
      </c>
      <c r="I68" s="119" t="s">
        <v>619</v>
      </c>
      <c r="J68" s="119" t="s">
        <v>35</v>
      </c>
      <c r="K68" s="119" t="s">
        <v>36</v>
      </c>
      <c r="L68" s="120" t="s">
        <v>32</v>
      </c>
      <c r="M68" s="120" t="s">
        <v>32</v>
      </c>
      <c r="N68" s="118" t="s">
        <v>32</v>
      </c>
      <c r="O68" s="118" t="s">
        <v>32</v>
      </c>
      <c r="P68" s="121" t="s">
        <v>32</v>
      </c>
      <c r="Q68" s="118" t="s">
        <v>32</v>
      </c>
      <c r="R68" s="139" t="s">
        <v>32</v>
      </c>
      <c r="S68" s="117" t="s">
        <v>37</v>
      </c>
      <c r="T68" s="118" t="s">
        <v>38</v>
      </c>
      <c r="U68" s="117" t="s">
        <v>39</v>
      </c>
      <c r="V68" s="118" t="s">
        <v>620</v>
      </c>
      <c r="W68" s="112">
        <v>3.5</v>
      </c>
      <c r="X68" s="112">
        <v>5</v>
      </c>
      <c r="Y68" s="112"/>
      <c r="Z68" s="112"/>
      <c r="AA68" s="41">
        <v>296976</v>
      </c>
      <c r="AB68" s="32">
        <v>46131</v>
      </c>
      <c r="AC68" s="113"/>
      <c r="AD68" s="113"/>
      <c r="AE68" s="113"/>
      <c r="AF68" s="113"/>
      <c r="AG68" s="112">
        <f t="shared" si="0"/>
        <v>0</v>
      </c>
    </row>
    <row r="69" spans="2:33" s="130" customFormat="1" ht="48" customHeight="1" x14ac:dyDescent="0.25">
      <c r="B69" s="124" t="s">
        <v>228</v>
      </c>
      <c r="C69" s="124">
        <v>2000</v>
      </c>
      <c r="D69" s="125" t="s">
        <v>621</v>
      </c>
      <c r="E69" s="125">
        <v>2000</v>
      </c>
      <c r="F69" s="125">
        <v>21</v>
      </c>
      <c r="G69" s="125">
        <v>2000</v>
      </c>
      <c r="H69" s="125">
        <v>2022</v>
      </c>
      <c r="I69" s="126" t="s">
        <v>622</v>
      </c>
      <c r="J69" s="126" t="s">
        <v>35</v>
      </c>
      <c r="K69" s="126" t="s">
        <v>36</v>
      </c>
      <c r="L69" s="127" t="s">
        <v>32</v>
      </c>
      <c r="M69" s="127" t="s">
        <v>32</v>
      </c>
      <c r="N69" s="125" t="s">
        <v>32</v>
      </c>
      <c r="O69" s="125">
        <v>2784</v>
      </c>
      <c r="P69" s="128" t="s">
        <v>32</v>
      </c>
      <c r="Q69" s="125" t="s">
        <v>623</v>
      </c>
      <c r="R69" s="68" t="s">
        <v>624</v>
      </c>
      <c r="S69" s="124" t="s">
        <v>37</v>
      </c>
      <c r="T69" s="125" t="s">
        <v>38</v>
      </c>
      <c r="U69" s="124" t="s">
        <v>39</v>
      </c>
      <c r="V69" s="125" t="s">
        <v>625</v>
      </c>
      <c r="W69" s="80">
        <v>6.8</v>
      </c>
      <c r="X69" s="80">
        <v>10</v>
      </c>
      <c r="Y69" s="80">
        <v>18.5</v>
      </c>
      <c r="Z69" s="80">
        <v>30.1</v>
      </c>
      <c r="AA69" s="39">
        <v>218091</v>
      </c>
      <c r="AB69" s="18">
        <v>46131</v>
      </c>
      <c r="AC69" s="81"/>
      <c r="AD69" s="81"/>
      <c r="AE69" s="81"/>
      <c r="AF69" s="81"/>
      <c r="AG69" s="80">
        <f t="shared" si="0"/>
        <v>0</v>
      </c>
    </row>
    <row r="70" spans="2:33" s="130" customFormat="1" ht="48" customHeight="1" x14ac:dyDescent="0.25">
      <c r="B70" s="124" t="s">
        <v>228</v>
      </c>
      <c r="C70" s="124">
        <v>2002</v>
      </c>
      <c r="D70" s="125" t="s">
        <v>626</v>
      </c>
      <c r="E70" s="125">
        <v>2002</v>
      </c>
      <c r="F70" s="125">
        <v>16</v>
      </c>
      <c r="G70" s="125">
        <v>2002</v>
      </c>
      <c r="H70" s="125">
        <v>2019</v>
      </c>
      <c r="I70" s="126" t="s">
        <v>479</v>
      </c>
      <c r="J70" s="126" t="s">
        <v>35</v>
      </c>
      <c r="K70" s="126" t="s">
        <v>36</v>
      </c>
      <c r="L70" s="127" t="s">
        <v>32</v>
      </c>
      <c r="M70" s="127">
        <v>43622</v>
      </c>
      <c r="N70" s="125" t="s">
        <v>32</v>
      </c>
      <c r="O70" s="125">
        <v>3492</v>
      </c>
      <c r="P70" s="128" t="s">
        <v>32</v>
      </c>
      <c r="Q70" s="125" t="s">
        <v>627</v>
      </c>
      <c r="R70" s="68" t="s">
        <v>628</v>
      </c>
      <c r="S70" s="124" t="s">
        <v>37</v>
      </c>
      <c r="T70" s="125" t="s">
        <v>38</v>
      </c>
      <c r="U70" s="124" t="s">
        <v>39</v>
      </c>
      <c r="V70" s="125" t="s">
        <v>629</v>
      </c>
      <c r="W70" s="80">
        <v>3.9</v>
      </c>
      <c r="X70" s="80">
        <v>5.6</v>
      </c>
      <c r="Y70" s="80">
        <v>10.199999999999999</v>
      </c>
      <c r="Z70" s="80">
        <v>16.5</v>
      </c>
      <c r="AA70" s="39">
        <v>136412</v>
      </c>
      <c r="AB70" s="18">
        <v>46131</v>
      </c>
      <c r="AC70" s="81"/>
      <c r="AD70" s="81"/>
      <c r="AE70" s="81"/>
      <c r="AF70" s="81"/>
      <c r="AG70" s="80">
        <f t="shared" si="0"/>
        <v>0</v>
      </c>
    </row>
    <row r="71" spans="2:33" s="130" customFormat="1" ht="48" customHeight="1" x14ac:dyDescent="0.25">
      <c r="B71" s="124" t="s">
        <v>228</v>
      </c>
      <c r="C71" s="124">
        <v>2002</v>
      </c>
      <c r="D71" s="125" t="s">
        <v>747</v>
      </c>
      <c r="E71" s="125">
        <v>2002</v>
      </c>
      <c r="F71" s="125">
        <v>17</v>
      </c>
      <c r="G71" s="125">
        <v>2002</v>
      </c>
      <c r="H71" s="125">
        <v>2020</v>
      </c>
      <c r="I71" s="126" t="s">
        <v>152</v>
      </c>
      <c r="J71" s="126" t="s">
        <v>35</v>
      </c>
      <c r="K71" s="126" t="s">
        <v>36</v>
      </c>
      <c r="L71" s="127" t="s">
        <v>32</v>
      </c>
      <c r="M71" s="127" t="s">
        <v>32</v>
      </c>
      <c r="N71" s="125" t="s">
        <v>32</v>
      </c>
      <c r="O71" s="125">
        <v>3102</v>
      </c>
      <c r="P71" s="128" t="s">
        <v>32</v>
      </c>
      <c r="Q71" s="125" t="s">
        <v>32</v>
      </c>
      <c r="R71" s="68" t="s">
        <v>748</v>
      </c>
      <c r="S71" s="124" t="s">
        <v>37</v>
      </c>
      <c r="T71" s="125" t="s">
        <v>38</v>
      </c>
      <c r="U71" s="124" t="s">
        <v>39</v>
      </c>
      <c r="V71" s="125" t="s">
        <v>747</v>
      </c>
      <c r="W71" s="80">
        <v>4.0999999999999996</v>
      </c>
      <c r="X71" s="80">
        <v>6</v>
      </c>
      <c r="Y71" s="80">
        <v>10.799999999999999</v>
      </c>
      <c r="Z71" s="80">
        <v>17.600000000000001</v>
      </c>
      <c r="AA71" s="39">
        <v>162756</v>
      </c>
      <c r="AB71" s="18">
        <v>46258</v>
      </c>
      <c r="AC71" s="81"/>
      <c r="AD71" s="81"/>
      <c r="AE71" s="81"/>
      <c r="AF71" s="81"/>
      <c r="AG71" s="80">
        <f t="shared" ref="AG71:AG134" si="1">(AC71*W71)+(AD71*X71)+(AE71*Y71)+(AF71*Z71)</f>
        <v>0</v>
      </c>
    </row>
    <row r="72" spans="2:33" s="130" customFormat="1" ht="48" customHeight="1" x14ac:dyDescent="0.25">
      <c r="B72" s="124" t="s">
        <v>228</v>
      </c>
      <c r="C72" s="124">
        <v>2006</v>
      </c>
      <c r="D72" s="125" t="s">
        <v>229</v>
      </c>
      <c r="E72" s="125">
        <v>2006</v>
      </c>
      <c r="F72" s="125">
        <v>12</v>
      </c>
      <c r="G72" s="125">
        <v>2006</v>
      </c>
      <c r="H72" s="125">
        <v>2019</v>
      </c>
      <c r="I72" s="126" t="s">
        <v>34</v>
      </c>
      <c r="J72" s="126" t="s">
        <v>35</v>
      </c>
      <c r="K72" s="126" t="s">
        <v>36</v>
      </c>
      <c r="L72" s="127" t="s">
        <v>32</v>
      </c>
      <c r="M72" s="127" t="s">
        <v>32</v>
      </c>
      <c r="N72" s="125" t="s">
        <v>32</v>
      </c>
      <c r="O72" s="125">
        <v>1608</v>
      </c>
      <c r="P72" s="128" t="s">
        <v>32</v>
      </c>
      <c r="Q72" s="125" t="s">
        <v>230</v>
      </c>
      <c r="R72" s="68" t="s">
        <v>231</v>
      </c>
      <c r="S72" s="124" t="s">
        <v>37</v>
      </c>
      <c r="T72" s="125" t="s">
        <v>38</v>
      </c>
      <c r="U72" s="124" t="s">
        <v>39</v>
      </c>
      <c r="V72" s="125" t="s">
        <v>232</v>
      </c>
      <c r="W72" s="80">
        <v>3.4</v>
      </c>
      <c r="X72" s="80">
        <v>4.8999999999999995</v>
      </c>
      <c r="Y72" s="80">
        <v>8.6999999999999993</v>
      </c>
      <c r="Z72" s="80">
        <v>14.2</v>
      </c>
      <c r="AA72" s="39">
        <v>135462</v>
      </c>
      <c r="AB72" s="18">
        <v>45777</v>
      </c>
      <c r="AC72" s="81"/>
      <c r="AD72" s="81"/>
      <c r="AE72" s="81"/>
      <c r="AF72" s="81"/>
      <c r="AG72" s="80">
        <f t="shared" si="1"/>
        <v>0</v>
      </c>
    </row>
    <row r="73" spans="2:33" s="130" customFormat="1" ht="48" customHeight="1" x14ac:dyDescent="0.25">
      <c r="B73" s="124" t="s">
        <v>228</v>
      </c>
      <c r="C73" s="124">
        <v>2008</v>
      </c>
      <c r="D73" s="125" t="s">
        <v>264</v>
      </c>
      <c r="E73" s="125" t="s">
        <v>630</v>
      </c>
      <c r="F73" s="125">
        <v>12</v>
      </c>
      <c r="G73" s="125">
        <v>2008</v>
      </c>
      <c r="H73" s="125">
        <v>2021</v>
      </c>
      <c r="I73" s="126" t="s">
        <v>631</v>
      </c>
      <c r="J73" s="126" t="s">
        <v>35</v>
      </c>
      <c r="K73" s="126" t="s">
        <v>36</v>
      </c>
      <c r="L73" s="127" t="s">
        <v>32</v>
      </c>
      <c r="M73" s="127">
        <v>44399</v>
      </c>
      <c r="N73" s="125" t="s">
        <v>32</v>
      </c>
      <c r="O73" s="125">
        <v>13227</v>
      </c>
      <c r="P73" s="128" t="s">
        <v>32</v>
      </c>
      <c r="Q73" s="125" t="s">
        <v>632</v>
      </c>
      <c r="R73" s="68" t="s">
        <v>633</v>
      </c>
      <c r="S73" s="124" t="s">
        <v>37</v>
      </c>
      <c r="T73" s="125" t="s">
        <v>38</v>
      </c>
      <c r="U73" s="124" t="s">
        <v>39</v>
      </c>
      <c r="V73" s="125" t="s">
        <v>634</v>
      </c>
      <c r="W73" s="80">
        <v>3.9</v>
      </c>
      <c r="X73" s="80">
        <v>5.6</v>
      </c>
      <c r="Y73" s="80">
        <v>10.199999999999999</v>
      </c>
      <c r="Z73" s="80">
        <v>16.5</v>
      </c>
      <c r="AA73" s="39">
        <v>190372</v>
      </c>
      <c r="AB73" s="18">
        <v>46131</v>
      </c>
      <c r="AC73" s="81"/>
      <c r="AD73" s="81"/>
      <c r="AE73" s="81"/>
      <c r="AF73" s="81"/>
      <c r="AG73" s="80">
        <f t="shared" si="1"/>
        <v>0</v>
      </c>
    </row>
    <row r="74" spans="2:33" s="130" customFormat="1" ht="48" customHeight="1" x14ac:dyDescent="0.25">
      <c r="B74" s="124" t="s">
        <v>228</v>
      </c>
      <c r="C74" s="124" t="s">
        <v>749</v>
      </c>
      <c r="D74" s="125" t="s">
        <v>521</v>
      </c>
      <c r="E74" s="125" t="s">
        <v>750</v>
      </c>
      <c r="F74" s="125">
        <v>5</v>
      </c>
      <c r="G74" s="125">
        <v>2020</v>
      </c>
      <c r="H74" s="125">
        <v>2026</v>
      </c>
      <c r="I74" s="126" t="s">
        <v>43</v>
      </c>
      <c r="J74" s="126" t="s">
        <v>35</v>
      </c>
      <c r="K74" s="126" t="s">
        <v>36</v>
      </c>
      <c r="L74" s="127" t="s">
        <v>32</v>
      </c>
      <c r="M74" s="127">
        <v>46029</v>
      </c>
      <c r="N74" s="125" t="s">
        <v>32</v>
      </c>
      <c r="O74" s="125" t="s">
        <v>32</v>
      </c>
      <c r="P74" s="128" t="s">
        <v>32</v>
      </c>
      <c r="Q74" s="125" t="s">
        <v>32</v>
      </c>
      <c r="R74" s="68" t="s">
        <v>751</v>
      </c>
      <c r="S74" s="124" t="s">
        <v>37</v>
      </c>
      <c r="T74" s="125" t="s">
        <v>38</v>
      </c>
      <c r="U74" s="124" t="s">
        <v>39</v>
      </c>
      <c r="V74" s="125" t="s">
        <v>752</v>
      </c>
      <c r="W74" s="80">
        <v>2</v>
      </c>
      <c r="X74" s="80">
        <v>2.8000000000000003</v>
      </c>
      <c r="Y74" s="80">
        <v>4.6999999999999993</v>
      </c>
      <c r="Z74" s="80">
        <v>7.6</v>
      </c>
      <c r="AA74" s="39">
        <v>299150</v>
      </c>
      <c r="AB74" s="18">
        <v>46217</v>
      </c>
      <c r="AC74" s="81"/>
      <c r="AD74" s="81"/>
      <c r="AE74" s="81"/>
      <c r="AF74" s="81"/>
      <c r="AG74" s="80">
        <f t="shared" si="1"/>
        <v>0</v>
      </c>
    </row>
    <row r="75" spans="2:33" s="130" customFormat="1" ht="48" customHeight="1" x14ac:dyDescent="0.25">
      <c r="B75" s="124" t="s">
        <v>228</v>
      </c>
      <c r="C75" s="124" t="s">
        <v>635</v>
      </c>
      <c r="D75" s="125" t="s">
        <v>636</v>
      </c>
      <c r="E75" s="125" t="s">
        <v>637</v>
      </c>
      <c r="F75" s="125">
        <v>8</v>
      </c>
      <c r="G75" s="125">
        <v>2017</v>
      </c>
      <c r="H75" s="125">
        <v>2025</v>
      </c>
      <c r="I75" s="126" t="s">
        <v>638</v>
      </c>
      <c r="J75" s="126" t="s">
        <v>35</v>
      </c>
      <c r="K75" s="126" t="s">
        <v>36</v>
      </c>
      <c r="L75" s="127">
        <v>42836</v>
      </c>
      <c r="M75" s="127">
        <v>45981</v>
      </c>
      <c r="N75" s="125" t="s">
        <v>637</v>
      </c>
      <c r="O75" s="125">
        <v>230</v>
      </c>
      <c r="P75" s="128" t="s">
        <v>32</v>
      </c>
      <c r="Q75" s="125" t="s">
        <v>639</v>
      </c>
      <c r="R75" s="68" t="s">
        <v>32</v>
      </c>
      <c r="S75" s="124" t="s">
        <v>37</v>
      </c>
      <c r="T75" s="125" t="s">
        <v>38</v>
      </c>
      <c r="U75" s="124" t="s">
        <v>39</v>
      </c>
      <c r="V75" s="125" t="s">
        <v>366</v>
      </c>
      <c r="W75" s="80">
        <v>3.2</v>
      </c>
      <c r="X75" s="80">
        <v>4.5999999999999996</v>
      </c>
      <c r="Y75" s="80">
        <v>8.2999999999999989</v>
      </c>
      <c r="Z75" s="80">
        <v>13.4</v>
      </c>
      <c r="AA75" s="39">
        <v>293566</v>
      </c>
      <c r="AB75" s="18">
        <v>46131</v>
      </c>
      <c r="AC75" s="81"/>
      <c r="AD75" s="81"/>
      <c r="AE75" s="81"/>
      <c r="AF75" s="81"/>
      <c r="AG75" s="80">
        <f t="shared" si="1"/>
        <v>0</v>
      </c>
    </row>
    <row r="76" spans="2:33" s="130" customFormat="1" ht="48" customHeight="1" x14ac:dyDescent="0.25">
      <c r="B76" s="124" t="s">
        <v>228</v>
      </c>
      <c r="C76" s="124" t="s">
        <v>640</v>
      </c>
      <c r="D76" s="125" t="s">
        <v>640</v>
      </c>
      <c r="E76" s="125" t="s">
        <v>32</v>
      </c>
      <c r="F76" s="125" t="s">
        <v>33</v>
      </c>
      <c r="G76" s="125" t="s">
        <v>32</v>
      </c>
      <c r="H76" s="125" t="s">
        <v>32</v>
      </c>
      <c r="I76" s="126" t="s">
        <v>147</v>
      </c>
      <c r="J76" s="126" t="s">
        <v>35</v>
      </c>
      <c r="K76" s="126" t="s">
        <v>36</v>
      </c>
      <c r="L76" s="127" t="s">
        <v>32</v>
      </c>
      <c r="M76" s="127" t="s">
        <v>32</v>
      </c>
      <c r="N76" s="125" t="s">
        <v>32</v>
      </c>
      <c r="O76" s="125" t="s">
        <v>32</v>
      </c>
      <c r="P76" s="128" t="s">
        <v>32</v>
      </c>
      <c r="Q76" s="125" t="s">
        <v>641</v>
      </c>
      <c r="R76" s="68" t="s">
        <v>642</v>
      </c>
      <c r="S76" s="124" t="s">
        <v>37</v>
      </c>
      <c r="T76" s="125" t="s">
        <v>38</v>
      </c>
      <c r="U76" s="124" t="s">
        <v>39</v>
      </c>
      <c r="V76" s="125" t="s">
        <v>643</v>
      </c>
      <c r="W76" s="80">
        <v>1.6</v>
      </c>
      <c r="X76" s="80">
        <v>2.1</v>
      </c>
      <c r="Y76" s="80">
        <v>3.5</v>
      </c>
      <c r="Z76" s="80">
        <v>5.6</v>
      </c>
      <c r="AA76" s="39">
        <v>93475</v>
      </c>
      <c r="AB76" s="18">
        <v>46131</v>
      </c>
      <c r="AC76" s="81"/>
      <c r="AD76" s="81"/>
      <c r="AE76" s="81"/>
      <c r="AF76" s="81"/>
      <c r="AG76" s="80">
        <f t="shared" si="1"/>
        <v>0</v>
      </c>
    </row>
    <row r="77" spans="2:33" s="130" customFormat="1" ht="48" customHeight="1" x14ac:dyDescent="0.25">
      <c r="B77" s="124" t="s">
        <v>228</v>
      </c>
      <c r="C77" s="124" t="s">
        <v>640</v>
      </c>
      <c r="D77" s="125" t="s">
        <v>640</v>
      </c>
      <c r="E77" s="125" t="s">
        <v>284</v>
      </c>
      <c r="F77" s="125" t="s">
        <v>33</v>
      </c>
      <c r="G77" s="125" t="s">
        <v>32</v>
      </c>
      <c r="H77" s="125">
        <v>2023</v>
      </c>
      <c r="I77" s="126" t="s">
        <v>644</v>
      </c>
      <c r="J77" s="126" t="s">
        <v>35</v>
      </c>
      <c r="K77" s="126" t="s">
        <v>36</v>
      </c>
      <c r="L77" s="127" t="s">
        <v>32</v>
      </c>
      <c r="M77" s="127">
        <v>44998</v>
      </c>
      <c r="N77" s="125" t="s">
        <v>32</v>
      </c>
      <c r="O77" s="125" t="s">
        <v>32</v>
      </c>
      <c r="P77" s="128" t="s">
        <v>32</v>
      </c>
      <c r="Q77" s="125" t="s">
        <v>645</v>
      </c>
      <c r="R77" s="68" t="s">
        <v>646</v>
      </c>
      <c r="S77" s="124" t="s">
        <v>37</v>
      </c>
      <c r="T77" s="125" t="s">
        <v>38</v>
      </c>
      <c r="U77" s="124" t="s">
        <v>39</v>
      </c>
      <c r="V77" s="125" t="s">
        <v>640</v>
      </c>
      <c r="W77" s="80">
        <v>2.4</v>
      </c>
      <c r="X77" s="80">
        <v>3.4</v>
      </c>
      <c r="Y77" s="80">
        <v>5.8999999999999995</v>
      </c>
      <c r="Z77" s="80">
        <v>9.5</v>
      </c>
      <c r="AA77" s="39">
        <v>238912</v>
      </c>
      <c r="AB77" s="18">
        <v>46131</v>
      </c>
      <c r="AC77" s="81"/>
      <c r="AD77" s="81"/>
      <c r="AE77" s="81"/>
      <c r="AF77" s="81"/>
      <c r="AG77" s="80">
        <f t="shared" si="1"/>
        <v>0</v>
      </c>
    </row>
    <row r="78" spans="2:33" s="130" customFormat="1" ht="48" customHeight="1" x14ac:dyDescent="0.25">
      <c r="B78" s="124" t="s">
        <v>233</v>
      </c>
      <c r="C78" s="124" t="s">
        <v>753</v>
      </c>
      <c r="D78" s="125" t="s">
        <v>754</v>
      </c>
      <c r="E78" s="125" t="s">
        <v>755</v>
      </c>
      <c r="F78" s="125">
        <v>11</v>
      </c>
      <c r="G78" s="125" t="s">
        <v>32</v>
      </c>
      <c r="H78" s="125">
        <v>2023</v>
      </c>
      <c r="I78" s="126" t="s">
        <v>756</v>
      </c>
      <c r="J78" s="126" t="s">
        <v>35</v>
      </c>
      <c r="K78" s="126" t="s">
        <v>36</v>
      </c>
      <c r="L78" s="127" t="s">
        <v>32</v>
      </c>
      <c r="M78" s="127" t="s">
        <v>32</v>
      </c>
      <c r="N78" s="125" t="s">
        <v>32</v>
      </c>
      <c r="O78" s="125" t="s">
        <v>32</v>
      </c>
      <c r="P78" s="128" t="s">
        <v>32</v>
      </c>
      <c r="Q78" s="125" t="s">
        <v>32</v>
      </c>
      <c r="R78" s="68" t="s">
        <v>757</v>
      </c>
      <c r="S78" s="124" t="s">
        <v>57</v>
      </c>
      <c r="T78" s="125" t="s">
        <v>153</v>
      </c>
      <c r="U78" s="124" t="s">
        <v>59</v>
      </c>
      <c r="V78" s="125" t="s">
        <v>71</v>
      </c>
      <c r="W78" s="80">
        <v>2.9</v>
      </c>
      <c r="X78" s="80">
        <v>4.0999999999999996</v>
      </c>
      <c r="Y78" s="80">
        <v>7.3</v>
      </c>
      <c r="Z78" s="80">
        <v>11.9</v>
      </c>
      <c r="AA78" s="39">
        <v>284400</v>
      </c>
      <c r="AB78" s="18">
        <v>46218</v>
      </c>
      <c r="AC78" s="81"/>
      <c r="AD78" s="81"/>
      <c r="AE78" s="81"/>
      <c r="AF78" s="81"/>
      <c r="AG78" s="80">
        <f t="shared" si="1"/>
        <v>0</v>
      </c>
    </row>
    <row r="79" spans="2:33" s="130" customFormat="1" ht="48" customHeight="1" x14ac:dyDescent="0.25">
      <c r="B79" s="124" t="s">
        <v>233</v>
      </c>
      <c r="C79" s="124" t="s">
        <v>234</v>
      </c>
      <c r="D79" s="125" t="s">
        <v>234</v>
      </c>
      <c r="E79" s="125" t="s">
        <v>32</v>
      </c>
      <c r="F79" s="125" t="s">
        <v>33</v>
      </c>
      <c r="G79" s="125" t="s">
        <v>32</v>
      </c>
      <c r="H79" s="125" t="s">
        <v>32</v>
      </c>
      <c r="I79" s="126" t="s">
        <v>235</v>
      </c>
      <c r="J79" s="126" t="s">
        <v>35</v>
      </c>
      <c r="K79" s="126" t="s">
        <v>36</v>
      </c>
      <c r="L79" s="127" t="s">
        <v>32</v>
      </c>
      <c r="M79" s="127" t="s">
        <v>32</v>
      </c>
      <c r="N79" s="125" t="s">
        <v>32</v>
      </c>
      <c r="O79" s="125" t="s">
        <v>32</v>
      </c>
      <c r="P79" s="128" t="s">
        <v>32</v>
      </c>
      <c r="Q79" s="125" t="s">
        <v>236</v>
      </c>
      <c r="R79" s="68" t="s">
        <v>237</v>
      </c>
      <c r="S79" s="124" t="s">
        <v>57</v>
      </c>
      <c r="T79" s="125" t="s">
        <v>153</v>
      </c>
      <c r="U79" s="124" t="s">
        <v>59</v>
      </c>
      <c r="V79" s="125" t="s">
        <v>238</v>
      </c>
      <c r="W79" s="80">
        <v>2.9</v>
      </c>
      <c r="X79" s="80">
        <v>4.0999999999999996</v>
      </c>
      <c r="Y79" s="80">
        <v>7.3</v>
      </c>
      <c r="Z79" s="80">
        <v>11.9</v>
      </c>
      <c r="AA79" s="39">
        <v>164468</v>
      </c>
      <c r="AB79" s="18">
        <v>45795</v>
      </c>
      <c r="AC79" s="81"/>
      <c r="AD79" s="81"/>
      <c r="AE79" s="81"/>
      <c r="AF79" s="81"/>
      <c r="AG79" s="80">
        <f t="shared" si="1"/>
        <v>0</v>
      </c>
    </row>
    <row r="80" spans="2:33" s="130" customFormat="1" ht="48" customHeight="1" x14ac:dyDescent="0.25">
      <c r="B80" s="124" t="s">
        <v>233</v>
      </c>
      <c r="C80" s="124" t="s">
        <v>426</v>
      </c>
      <c r="D80" s="125" t="s">
        <v>426</v>
      </c>
      <c r="E80" s="125" t="s">
        <v>32</v>
      </c>
      <c r="F80" s="125" t="s">
        <v>33</v>
      </c>
      <c r="G80" s="125" t="s">
        <v>32</v>
      </c>
      <c r="H80" s="125" t="s">
        <v>32</v>
      </c>
      <c r="I80" s="126" t="s">
        <v>235</v>
      </c>
      <c r="J80" s="126" t="s">
        <v>35</v>
      </c>
      <c r="K80" s="126" t="s">
        <v>36</v>
      </c>
      <c r="L80" s="127" t="s">
        <v>32</v>
      </c>
      <c r="M80" s="127" t="s">
        <v>32</v>
      </c>
      <c r="N80" s="125" t="s">
        <v>32</v>
      </c>
      <c r="O80" s="125" t="s">
        <v>32</v>
      </c>
      <c r="P80" s="128" t="s">
        <v>32</v>
      </c>
      <c r="Q80" s="125" t="s">
        <v>32</v>
      </c>
      <c r="R80" s="68" t="s">
        <v>758</v>
      </c>
      <c r="S80" s="124" t="s">
        <v>57</v>
      </c>
      <c r="T80" s="125" t="s">
        <v>153</v>
      </c>
      <c r="U80" s="124" t="s">
        <v>102</v>
      </c>
      <c r="V80" s="125" t="s">
        <v>759</v>
      </c>
      <c r="W80" s="80">
        <v>1.6</v>
      </c>
      <c r="X80" s="80">
        <v>2.1</v>
      </c>
      <c r="Y80" s="80">
        <v>3.5</v>
      </c>
      <c r="Z80" s="80">
        <v>5.6</v>
      </c>
      <c r="AA80" s="39">
        <v>161570</v>
      </c>
      <c r="AB80" s="18">
        <v>46218</v>
      </c>
      <c r="AC80" s="81"/>
      <c r="AD80" s="81"/>
      <c r="AE80" s="81"/>
      <c r="AF80" s="81"/>
      <c r="AG80" s="80">
        <f t="shared" si="1"/>
        <v>0</v>
      </c>
    </row>
    <row r="81" spans="2:33" s="130" customFormat="1" ht="48" customHeight="1" x14ac:dyDescent="0.25">
      <c r="B81" s="124" t="s">
        <v>584</v>
      </c>
      <c r="C81" s="124" t="s">
        <v>585</v>
      </c>
      <c r="D81" s="125" t="s">
        <v>586</v>
      </c>
      <c r="E81" s="125" t="s">
        <v>587</v>
      </c>
      <c r="F81" s="125">
        <v>4</v>
      </c>
      <c r="G81" s="125">
        <v>2018</v>
      </c>
      <c r="H81" s="125">
        <v>2022</v>
      </c>
      <c r="I81" s="126" t="s">
        <v>588</v>
      </c>
      <c r="J81" s="126" t="s">
        <v>35</v>
      </c>
      <c r="K81" s="126" t="s">
        <v>36</v>
      </c>
      <c r="L81" s="127">
        <v>43382</v>
      </c>
      <c r="M81" s="127" t="s">
        <v>32</v>
      </c>
      <c r="N81" s="125" t="s">
        <v>587</v>
      </c>
      <c r="O81" s="125">
        <v>211</v>
      </c>
      <c r="P81" s="128" t="s">
        <v>32</v>
      </c>
      <c r="Q81" s="125" t="s">
        <v>32</v>
      </c>
      <c r="R81" s="68" t="s">
        <v>32</v>
      </c>
      <c r="S81" s="124" t="s">
        <v>57</v>
      </c>
      <c r="T81" s="125" t="s">
        <v>153</v>
      </c>
      <c r="U81" s="124" t="s">
        <v>102</v>
      </c>
      <c r="V81" s="125" t="s">
        <v>589</v>
      </c>
      <c r="W81" s="80">
        <v>3.8000000000000003</v>
      </c>
      <c r="X81" s="80">
        <v>5.3999999999999995</v>
      </c>
      <c r="Y81" s="80">
        <v>9.7999999999999989</v>
      </c>
      <c r="Z81" s="80">
        <v>15.9</v>
      </c>
      <c r="AA81" s="39">
        <v>264893</v>
      </c>
      <c r="AB81" s="18">
        <v>46115</v>
      </c>
      <c r="AC81" s="81"/>
      <c r="AD81" s="81"/>
      <c r="AE81" s="81"/>
      <c r="AF81" s="81"/>
      <c r="AG81" s="80">
        <f t="shared" si="1"/>
        <v>0</v>
      </c>
    </row>
    <row r="82" spans="2:33" s="130" customFormat="1" ht="48" customHeight="1" x14ac:dyDescent="0.25">
      <c r="B82" s="124" t="s">
        <v>584</v>
      </c>
      <c r="C82" s="124" t="s">
        <v>590</v>
      </c>
      <c r="D82" s="125" t="s">
        <v>591</v>
      </c>
      <c r="E82" s="125" t="s">
        <v>592</v>
      </c>
      <c r="F82" s="125">
        <v>4</v>
      </c>
      <c r="G82" s="125">
        <v>2018</v>
      </c>
      <c r="H82" s="125">
        <v>2022</v>
      </c>
      <c r="I82" s="126" t="s">
        <v>593</v>
      </c>
      <c r="J82" s="126" t="s">
        <v>35</v>
      </c>
      <c r="K82" s="126" t="s">
        <v>36</v>
      </c>
      <c r="L82" s="127">
        <v>43384</v>
      </c>
      <c r="M82" s="127" t="s">
        <v>32</v>
      </c>
      <c r="N82" s="125" t="s">
        <v>594</v>
      </c>
      <c r="O82" s="125">
        <v>218</v>
      </c>
      <c r="P82" s="128" t="s">
        <v>32</v>
      </c>
      <c r="Q82" s="125" t="s">
        <v>32</v>
      </c>
      <c r="R82" s="68" t="s">
        <v>32</v>
      </c>
      <c r="S82" s="124" t="s">
        <v>57</v>
      </c>
      <c r="T82" s="125" t="s">
        <v>153</v>
      </c>
      <c r="U82" s="124" t="s">
        <v>59</v>
      </c>
      <c r="V82" s="125" t="s">
        <v>589</v>
      </c>
      <c r="W82" s="80">
        <v>3.8000000000000003</v>
      </c>
      <c r="X82" s="80">
        <v>5.3999999999999995</v>
      </c>
      <c r="Y82" s="80">
        <v>9.7999999999999989</v>
      </c>
      <c r="Z82" s="80">
        <v>15.9</v>
      </c>
      <c r="AA82" s="39">
        <v>262287</v>
      </c>
      <c r="AB82" s="18">
        <v>46115</v>
      </c>
      <c r="AC82" s="81"/>
      <c r="AD82" s="81"/>
      <c r="AE82" s="81"/>
      <c r="AF82" s="81"/>
      <c r="AG82" s="80">
        <f t="shared" si="1"/>
        <v>0</v>
      </c>
    </row>
    <row r="83" spans="2:33" s="130" customFormat="1" ht="48" customHeight="1" x14ac:dyDescent="0.25">
      <c r="B83" s="124" t="s">
        <v>239</v>
      </c>
      <c r="C83" s="124" t="s">
        <v>240</v>
      </c>
      <c r="D83" s="124" t="s">
        <v>241</v>
      </c>
      <c r="E83" s="125"/>
      <c r="F83" s="124" t="s">
        <v>33</v>
      </c>
      <c r="G83" s="125" t="s">
        <v>32</v>
      </c>
      <c r="H83" s="125" t="s">
        <v>32</v>
      </c>
      <c r="I83" s="126" t="s">
        <v>100</v>
      </c>
      <c r="J83" s="126" t="s">
        <v>35</v>
      </c>
      <c r="K83" s="126" t="s">
        <v>36</v>
      </c>
      <c r="L83" s="127" t="s">
        <v>32</v>
      </c>
      <c r="M83" s="127" t="s">
        <v>32</v>
      </c>
      <c r="N83" s="125"/>
      <c r="O83" s="125" t="s">
        <v>32</v>
      </c>
      <c r="P83" s="128" t="s">
        <v>32</v>
      </c>
      <c r="Q83" s="125" t="s">
        <v>32</v>
      </c>
      <c r="R83" s="68"/>
      <c r="S83" s="124" t="s">
        <v>57</v>
      </c>
      <c r="T83" s="124" t="s">
        <v>153</v>
      </c>
      <c r="U83" s="124" t="s">
        <v>59</v>
      </c>
      <c r="V83" s="124" t="s">
        <v>71</v>
      </c>
      <c r="W83" s="80">
        <v>1.6</v>
      </c>
      <c r="X83" s="80">
        <v>2.2000000000000002</v>
      </c>
      <c r="Y83" s="80">
        <v>3.7</v>
      </c>
      <c r="Z83" s="80">
        <v>6</v>
      </c>
      <c r="AA83" s="148" t="s">
        <v>217</v>
      </c>
      <c r="AB83" s="18">
        <v>45658</v>
      </c>
      <c r="AC83" s="81"/>
      <c r="AD83" s="81"/>
      <c r="AE83" s="81"/>
      <c r="AF83" s="81"/>
      <c r="AG83" s="80">
        <f t="shared" si="1"/>
        <v>0</v>
      </c>
    </row>
    <row r="84" spans="2:33" s="123" customFormat="1" ht="48" customHeight="1" x14ac:dyDescent="0.25">
      <c r="B84" s="117" t="s">
        <v>511</v>
      </c>
      <c r="C84" s="117" t="s">
        <v>512</v>
      </c>
      <c r="D84" s="117" t="s">
        <v>513</v>
      </c>
      <c r="E84" s="118" t="s">
        <v>514</v>
      </c>
      <c r="F84" s="117">
        <v>7</v>
      </c>
      <c r="G84" s="118">
        <v>2016</v>
      </c>
      <c r="H84" s="118">
        <v>2023</v>
      </c>
      <c r="I84" s="119" t="s">
        <v>515</v>
      </c>
      <c r="J84" s="119" t="s">
        <v>35</v>
      </c>
      <c r="K84" s="119" t="s">
        <v>36</v>
      </c>
      <c r="L84" s="120">
        <v>42451</v>
      </c>
      <c r="M84" s="120" t="s">
        <v>32</v>
      </c>
      <c r="N84" s="118" t="s">
        <v>514</v>
      </c>
      <c r="O84" s="118">
        <v>148</v>
      </c>
      <c r="P84" s="121" t="s">
        <v>32</v>
      </c>
      <c r="Q84" s="118" t="s">
        <v>32</v>
      </c>
      <c r="R84" s="139" t="s">
        <v>32</v>
      </c>
      <c r="S84" s="117" t="s">
        <v>57</v>
      </c>
      <c r="T84" s="117" t="s">
        <v>153</v>
      </c>
      <c r="U84" s="117" t="s">
        <v>59</v>
      </c>
      <c r="V84" s="117" t="s">
        <v>516</v>
      </c>
      <c r="W84" s="112">
        <v>3.6</v>
      </c>
      <c r="X84" s="112">
        <v>5.1999999999999993</v>
      </c>
      <c r="Y84" s="112"/>
      <c r="Z84" s="112"/>
      <c r="AA84" s="31">
        <v>258807</v>
      </c>
      <c r="AB84" s="32">
        <v>46024</v>
      </c>
      <c r="AC84" s="113"/>
      <c r="AD84" s="113"/>
      <c r="AE84" s="113"/>
      <c r="AF84" s="113"/>
      <c r="AG84" s="112">
        <f t="shared" si="1"/>
        <v>0</v>
      </c>
    </row>
    <row r="85" spans="2:33" s="123" customFormat="1" ht="48" customHeight="1" x14ac:dyDescent="0.25">
      <c r="B85" s="117" t="s">
        <v>243</v>
      </c>
      <c r="C85" s="117" t="s">
        <v>244</v>
      </c>
      <c r="D85" s="117" t="s">
        <v>161</v>
      </c>
      <c r="E85" s="118" t="s">
        <v>245</v>
      </c>
      <c r="F85" s="117">
        <v>9</v>
      </c>
      <c r="G85" s="118">
        <v>2011</v>
      </c>
      <c r="H85" s="118">
        <v>2020</v>
      </c>
      <c r="I85" s="119" t="s">
        <v>110</v>
      </c>
      <c r="J85" s="119" t="s">
        <v>35</v>
      </c>
      <c r="K85" s="119" t="s">
        <v>36</v>
      </c>
      <c r="L85" s="120">
        <v>40597</v>
      </c>
      <c r="M85" s="120">
        <v>44014</v>
      </c>
      <c r="N85" s="118">
        <v>800145</v>
      </c>
      <c r="O85" s="118">
        <v>284</v>
      </c>
      <c r="P85" s="121">
        <v>204</v>
      </c>
      <c r="Q85" s="118" t="s">
        <v>32</v>
      </c>
      <c r="R85" s="139" t="s">
        <v>246</v>
      </c>
      <c r="S85" s="117" t="s">
        <v>37</v>
      </c>
      <c r="T85" s="117" t="s">
        <v>38</v>
      </c>
      <c r="U85" s="117" t="s">
        <v>39</v>
      </c>
      <c r="V85" s="117" t="s">
        <v>63</v>
      </c>
      <c r="W85" s="112">
        <v>1.9000000000000001</v>
      </c>
      <c r="X85" s="112">
        <v>2.6</v>
      </c>
      <c r="Y85" s="112"/>
      <c r="Z85" s="112"/>
      <c r="AA85" s="31">
        <v>169396</v>
      </c>
      <c r="AB85" s="32">
        <v>45946</v>
      </c>
      <c r="AC85" s="113"/>
      <c r="AD85" s="113"/>
      <c r="AE85" s="113"/>
      <c r="AF85" s="113"/>
      <c r="AG85" s="112">
        <f t="shared" si="1"/>
        <v>0</v>
      </c>
    </row>
    <row r="86" spans="2:33" s="123" customFormat="1" ht="48" customHeight="1" x14ac:dyDescent="0.25">
      <c r="B86" s="117" t="s">
        <v>247</v>
      </c>
      <c r="C86" s="117" t="s">
        <v>248</v>
      </c>
      <c r="D86" s="117" t="s">
        <v>249</v>
      </c>
      <c r="E86" s="118" t="s">
        <v>32</v>
      </c>
      <c r="F86" s="117">
        <v>15</v>
      </c>
      <c r="G86" s="118" t="s">
        <v>32</v>
      </c>
      <c r="H86" s="118">
        <v>2022</v>
      </c>
      <c r="I86" s="119" t="s">
        <v>110</v>
      </c>
      <c r="J86" s="119" t="s">
        <v>35</v>
      </c>
      <c r="K86" s="119" t="s">
        <v>36</v>
      </c>
      <c r="L86" s="120" t="s">
        <v>32</v>
      </c>
      <c r="M86" s="120">
        <v>44796</v>
      </c>
      <c r="N86" s="118" t="s">
        <v>32</v>
      </c>
      <c r="O86" s="118" t="s">
        <v>32</v>
      </c>
      <c r="P86" s="121" t="s">
        <v>32</v>
      </c>
      <c r="Q86" s="118" t="s">
        <v>250</v>
      </c>
      <c r="R86" s="139" t="s">
        <v>251</v>
      </c>
      <c r="S86" s="117" t="s">
        <v>37</v>
      </c>
      <c r="T86" s="117" t="s">
        <v>38</v>
      </c>
      <c r="U86" s="117" t="s">
        <v>39</v>
      </c>
      <c r="V86" s="117" t="s">
        <v>252</v>
      </c>
      <c r="W86" s="112">
        <v>3.1</v>
      </c>
      <c r="X86" s="112">
        <v>4.3999999999999995</v>
      </c>
      <c r="Y86" s="112">
        <v>7.8</v>
      </c>
      <c r="Z86" s="112"/>
      <c r="AA86" s="31">
        <v>223464</v>
      </c>
      <c r="AB86" s="32">
        <v>45777</v>
      </c>
      <c r="AC86" s="113"/>
      <c r="AD86" s="113"/>
      <c r="AE86" s="113"/>
      <c r="AF86" s="113"/>
      <c r="AG86" s="112">
        <f t="shared" si="1"/>
        <v>0</v>
      </c>
    </row>
    <row r="87" spans="2:33" s="146" customFormat="1" ht="48" customHeight="1" x14ac:dyDescent="0.25">
      <c r="B87" s="92" t="s">
        <v>253</v>
      </c>
      <c r="C87" s="93" t="s">
        <v>822</v>
      </c>
      <c r="D87" s="94" t="s">
        <v>823</v>
      </c>
      <c r="E87" s="94" t="s">
        <v>824</v>
      </c>
      <c r="F87" s="92">
        <v>22</v>
      </c>
      <c r="G87" s="95">
        <v>2004</v>
      </c>
      <c r="H87" s="92">
        <v>2026</v>
      </c>
      <c r="I87" s="96" t="s">
        <v>825</v>
      </c>
      <c r="J87" s="97" t="s">
        <v>35</v>
      </c>
      <c r="K87" s="98" t="s">
        <v>36</v>
      </c>
      <c r="L87" s="99">
        <v>38056</v>
      </c>
      <c r="M87" s="99" t="s">
        <v>826</v>
      </c>
      <c r="N87" s="95" t="s">
        <v>32</v>
      </c>
      <c r="O87" s="100">
        <v>274</v>
      </c>
      <c r="P87" s="100" t="s">
        <v>32</v>
      </c>
      <c r="Q87" s="94" t="s">
        <v>32</v>
      </c>
      <c r="R87" s="101" t="s">
        <v>32</v>
      </c>
      <c r="S87" s="92" t="s">
        <v>37</v>
      </c>
      <c r="T87" s="95" t="s">
        <v>62</v>
      </c>
      <c r="U87" s="93" t="s">
        <v>39</v>
      </c>
      <c r="V87" s="93" t="s">
        <v>827</v>
      </c>
      <c r="W87" s="102">
        <v>3.5</v>
      </c>
      <c r="X87" s="102">
        <v>5</v>
      </c>
      <c r="Y87" s="102">
        <v>9</v>
      </c>
      <c r="Z87" s="102">
        <v>14.7</v>
      </c>
      <c r="AA87" s="28">
        <v>305751</v>
      </c>
      <c r="AB87" s="29">
        <v>46267</v>
      </c>
      <c r="AC87" s="103"/>
      <c r="AD87" s="103"/>
      <c r="AE87" s="103"/>
      <c r="AF87" s="103"/>
      <c r="AG87" s="102">
        <f t="shared" si="1"/>
        <v>0</v>
      </c>
    </row>
    <row r="88" spans="2:33" s="123" customFormat="1" ht="48" customHeight="1" x14ac:dyDescent="0.25">
      <c r="B88" s="117" t="s">
        <v>253</v>
      </c>
      <c r="C88" s="117" t="s">
        <v>595</v>
      </c>
      <c r="D88" s="117" t="s">
        <v>32</v>
      </c>
      <c r="E88" s="118" t="s">
        <v>596</v>
      </c>
      <c r="F88" s="117">
        <v>16</v>
      </c>
      <c r="G88" s="118">
        <v>2009</v>
      </c>
      <c r="H88" s="118">
        <v>2025</v>
      </c>
      <c r="I88" s="119" t="s">
        <v>34</v>
      </c>
      <c r="J88" s="119" t="s">
        <v>35</v>
      </c>
      <c r="K88" s="119" t="s">
        <v>36</v>
      </c>
      <c r="L88" s="120">
        <v>39924</v>
      </c>
      <c r="M88" s="120">
        <v>45770</v>
      </c>
      <c r="N88" s="118">
        <v>803086</v>
      </c>
      <c r="O88" s="118">
        <v>254</v>
      </c>
      <c r="P88" s="120" t="s">
        <v>32</v>
      </c>
      <c r="Q88" s="118" t="s">
        <v>32</v>
      </c>
      <c r="R88" s="139" t="s">
        <v>32</v>
      </c>
      <c r="S88" s="117" t="s">
        <v>37</v>
      </c>
      <c r="T88" s="117" t="s">
        <v>62</v>
      </c>
      <c r="U88" s="117" t="s">
        <v>39</v>
      </c>
      <c r="V88" s="117" t="s">
        <v>159</v>
      </c>
      <c r="W88" s="112">
        <v>2.4</v>
      </c>
      <c r="X88" s="112">
        <v>3.4</v>
      </c>
      <c r="Y88" s="112"/>
      <c r="Z88" s="112"/>
      <c r="AA88" s="31">
        <v>275639</v>
      </c>
      <c r="AB88" s="32">
        <v>46095</v>
      </c>
      <c r="AC88" s="113"/>
      <c r="AD88" s="113"/>
      <c r="AE88" s="113"/>
      <c r="AF88" s="113"/>
      <c r="AG88" s="112">
        <f t="shared" si="1"/>
        <v>0</v>
      </c>
    </row>
    <row r="89" spans="2:33" s="123" customFormat="1" ht="48" customHeight="1" x14ac:dyDescent="0.25">
      <c r="B89" s="117" t="s">
        <v>253</v>
      </c>
      <c r="C89" s="117" t="s">
        <v>595</v>
      </c>
      <c r="D89" s="117" t="s">
        <v>32</v>
      </c>
      <c r="E89" s="118" t="s">
        <v>596</v>
      </c>
      <c r="F89" s="117">
        <v>16</v>
      </c>
      <c r="G89" s="118">
        <v>2009</v>
      </c>
      <c r="H89" s="118">
        <v>2025</v>
      </c>
      <c r="I89" s="119" t="s">
        <v>597</v>
      </c>
      <c r="J89" s="119" t="s">
        <v>35</v>
      </c>
      <c r="K89" s="119" t="s">
        <v>36</v>
      </c>
      <c r="L89" s="120">
        <v>39924</v>
      </c>
      <c r="M89" s="120">
        <v>45770</v>
      </c>
      <c r="N89" s="118">
        <v>803087</v>
      </c>
      <c r="O89" s="118">
        <v>256</v>
      </c>
      <c r="P89" s="120" t="s">
        <v>32</v>
      </c>
      <c r="Q89" s="118" t="s">
        <v>32</v>
      </c>
      <c r="R89" s="139" t="s">
        <v>32</v>
      </c>
      <c r="S89" s="117" t="s">
        <v>37</v>
      </c>
      <c r="T89" s="117" t="s">
        <v>62</v>
      </c>
      <c r="U89" s="117" t="s">
        <v>39</v>
      </c>
      <c r="V89" s="117" t="s">
        <v>159</v>
      </c>
      <c r="W89" s="112">
        <v>2.4</v>
      </c>
      <c r="X89" s="112">
        <v>3.4</v>
      </c>
      <c r="Y89" s="112"/>
      <c r="Z89" s="112"/>
      <c r="AA89" s="31">
        <v>275638</v>
      </c>
      <c r="AB89" s="32">
        <v>46095</v>
      </c>
      <c r="AC89" s="113"/>
      <c r="AD89" s="113"/>
      <c r="AE89" s="113"/>
      <c r="AF89" s="113"/>
      <c r="AG89" s="112">
        <f t="shared" si="1"/>
        <v>0</v>
      </c>
    </row>
    <row r="90" spans="2:33" s="123" customFormat="1" ht="48" customHeight="1" x14ac:dyDescent="0.25">
      <c r="B90" s="115" t="s">
        <v>253</v>
      </c>
      <c r="C90" s="106" t="s">
        <v>715</v>
      </c>
      <c r="D90" s="107" t="s">
        <v>716</v>
      </c>
      <c r="E90" s="107" t="s">
        <v>717</v>
      </c>
      <c r="F90" s="115">
        <v>14</v>
      </c>
      <c r="G90" s="136">
        <v>2011</v>
      </c>
      <c r="H90" s="115">
        <v>2026</v>
      </c>
      <c r="I90" s="133" t="s">
        <v>718</v>
      </c>
      <c r="J90" s="134" t="s">
        <v>35</v>
      </c>
      <c r="K90" s="108" t="s">
        <v>36</v>
      </c>
      <c r="L90" s="135" t="s">
        <v>32</v>
      </c>
      <c r="M90" s="135" t="s">
        <v>32</v>
      </c>
      <c r="N90" s="136">
        <v>803630</v>
      </c>
      <c r="O90" s="137">
        <v>301</v>
      </c>
      <c r="P90" s="137" t="s">
        <v>32</v>
      </c>
      <c r="Q90" s="107" t="s">
        <v>32</v>
      </c>
      <c r="R90" s="140" t="s">
        <v>32</v>
      </c>
      <c r="S90" s="115" t="s">
        <v>37</v>
      </c>
      <c r="T90" s="136" t="s">
        <v>62</v>
      </c>
      <c r="U90" s="106" t="s">
        <v>39</v>
      </c>
      <c r="V90" s="106" t="s">
        <v>719</v>
      </c>
      <c r="W90" s="112">
        <v>3.7</v>
      </c>
      <c r="X90" s="112">
        <v>5.3999999999999995</v>
      </c>
      <c r="Y90" s="112"/>
      <c r="Z90" s="112"/>
      <c r="AA90" s="31">
        <v>300916</v>
      </c>
      <c r="AB90" s="32">
        <v>46184</v>
      </c>
      <c r="AC90" s="113"/>
      <c r="AD90" s="113"/>
      <c r="AE90" s="113"/>
      <c r="AF90" s="113"/>
      <c r="AG90" s="112">
        <f t="shared" si="1"/>
        <v>0</v>
      </c>
    </row>
    <row r="91" spans="2:33" s="123" customFormat="1" ht="48" customHeight="1" x14ac:dyDescent="0.25">
      <c r="B91" s="106" t="s">
        <v>253</v>
      </c>
      <c r="C91" s="106" t="s">
        <v>255</v>
      </c>
      <c r="D91" s="107" t="s">
        <v>256</v>
      </c>
      <c r="E91" s="107" t="s">
        <v>257</v>
      </c>
      <c r="F91" s="115">
        <v>15</v>
      </c>
      <c r="G91" s="136">
        <v>2007</v>
      </c>
      <c r="H91" s="115">
        <v>2023</v>
      </c>
      <c r="I91" s="133" t="s">
        <v>258</v>
      </c>
      <c r="J91" s="134" t="s">
        <v>35</v>
      </c>
      <c r="K91" s="108" t="s">
        <v>36</v>
      </c>
      <c r="L91" s="135">
        <v>39429</v>
      </c>
      <c r="M91" s="135">
        <v>45174</v>
      </c>
      <c r="N91" s="136" t="s">
        <v>257</v>
      </c>
      <c r="O91" s="137">
        <v>240</v>
      </c>
      <c r="P91" s="137" t="s">
        <v>32</v>
      </c>
      <c r="Q91" s="107" t="s">
        <v>259</v>
      </c>
      <c r="R91" s="138" t="s">
        <v>32</v>
      </c>
      <c r="S91" s="115" t="s">
        <v>37</v>
      </c>
      <c r="T91" s="136" t="s">
        <v>62</v>
      </c>
      <c r="U91" s="106" t="s">
        <v>39</v>
      </c>
      <c r="V91" s="106" t="s">
        <v>260</v>
      </c>
      <c r="W91" s="112">
        <v>3</v>
      </c>
      <c r="X91" s="112">
        <v>4.1999999999999993</v>
      </c>
      <c r="Y91" s="112"/>
      <c r="Z91" s="112"/>
      <c r="AA91" s="31">
        <v>239558</v>
      </c>
      <c r="AB91" s="32">
        <v>45963</v>
      </c>
      <c r="AC91" s="113"/>
      <c r="AD91" s="113"/>
      <c r="AE91" s="113"/>
      <c r="AF91" s="113"/>
      <c r="AG91" s="112">
        <f t="shared" si="1"/>
        <v>0</v>
      </c>
    </row>
    <row r="92" spans="2:33" s="130" customFormat="1" ht="48" customHeight="1" x14ac:dyDescent="0.25">
      <c r="B92" s="124" t="s">
        <v>261</v>
      </c>
      <c r="C92" s="124" t="s">
        <v>46</v>
      </c>
      <c r="D92" s="124" t="s">
        <v>32</v>
      </c>
      <c r="E92" s="125" t="s">
        <v>32</v>
      </c>
      <c r="F92" s="124">
        <v>10</v>
      </c>
      <c r="G92" s="125" t="s">
        <v>32</v>
      </c>
      <c r="H92" s="125" t="s">
        <v>32</v>
      </c>
      <c r="I92" s="126" t="s">
        <v>202</v>
      </c>
      <c r="J92" s="126" t="s">
        <v>32</v>
      </c>
      <c r="K92" s="126" t="s">
        <v>32</v>
      </c>
      <c r="L92" s="127" t="s">
        <v>32</v>
      </c>
      <c r="M92" s="127" t="s">
        <v>32</v>
      </c>
      <c r="N92" s="125" t="s">
        <v>32</v>
      </c>
      <c r="O92" s="125" t="s">
        <v>32</v>
      </c>
      <c r="P92" s="127" t="s">
        <v>32</v>
      </c>
      <c r="Q92" s="125" t="s">
        <v>32</v>
      </c>
      <c r="R92" s="68" t="s">
        <v>32</v>
      </c>
      <c r="S92" s="124" t="s">
        <v>37</v>
      </c>
      <c r="T92" s="124" t="s">
        <v>38</v>
      </c>
      <c r="U92" s="124" t="s">
        <v>39</v>
      </c>
      <c r="V92" s="124" t="s">
        <v>32</v>
      </c>
      <c r="W92" s="91">
        <v>3.1</v>
      </c>
      <c r="X92" s="91">
        <v>4.3999999999999995</v>
      </c>
      <c r="Y92" s="91">
        <v>7.8</v>
      </c>
      <c r="Z92" s="91">
        <v>12.6</v>
      </c>
      <c r="AA92" s="17">
        <v>42981</v>
      </c>
      <c r="AB92" s="18">
        <v>45963</v>
      </c>
      <c r="AC92" s="81"/>
      <c r="AD92" s="81"/>
      <c r="AE92" s="81"/>
      <c r="AF92" s="81"/>
      <c r="AG92" s="80">
        <f t="shared" si="1"/>
        <v>0</v>
      </c>
    </row>
    <row r="93" spans="2:33" s="146" customFormat="1" ht="48" customHeight="1" x14ac:dyDescent="0.25">
      <c r="B93" s="168" t="s">
        <v>828</v>
      </c>
      <c r="C93" s="169">
        <v>2001</v>
      </c>
      <c r="D93" s="170" t="s">
        <v>829</v>
      </c>
      <c r="E93" s="170">
        <v>2001</v>
      </c>
      <c r="F93" s="168" t="s">
        <v>33</v>
      </c>
      <c r="G93" s="171">
        <v>2001</v>
      </c>
      <c r="H93" s="171">
        <v>2015</v>
      </c>
      <c r="I93" s="172" t="s">
        <v>190</v>
      </c>
      <c r="J93" s="173" t="s">
        <v>35</v>
      </c>
      <c r="K93" s="173" t="s">
        <v>36</v>
      </c>
      <c r="L93" s="174">
        <v>37036</v>
      </c>
      <c r="M93" s="174" t="s">
        <v>32</v>
      </c>
      <c r="N93" s="171" t="s">
        <v>32</v>
      </c>
      <c r="O93" s="175" t="s">
        <v>32</v>
      </c>
      <c r="P93" s="175" t="s">
        <v>32</v>
      </c>
      <c r="Q93" s="175" t="s">
        <v>32</v>
      </c>
      <c r="R93" s="176" t="s">
        <v>830</v>
      </c>
      <c r="S93" s="168" t="s">
        <v>37</v>
      </c>
      <c r="T93" s="168" t="s">
        <v>62</v>
      </c>
      <c r="U93" s="169" t="s">
        <v>39</v>
      </c>
      <c r="V93" s="170" t="s">
        <v>32</v>
      </c>
      <c r="W93" s="102">
        <v>2.3000000000000003</v>
      </c>
      <c r="X93" s="102">
        <v>3.2</v>
      </c>
      <c r="Y93" s="102">
        <v>5.6</v>
      </c>
      <c r="Z93" s="102">
        <v>9</v>
      </c>
      <c r="AA93" s="177">
        <v>75359</v>
      </c>
      <c r="AB93" s="29">
        <v>46267</v>
      </c>
      <c r="AC93" s="103"/>
      <c r="AD93" s="103"/>
      <c r="AE93" s="103"/>
      <c r="AF93" s="103"/>
      <c r="AG93" s="102">
        <f t="shared" si="1"/>
        <v>0</v>
      </c>
    </row>
    <row r="94" spans="2:33" s="123" customFormat="1" ht="48" customHeight="1" x14ac:dyDescent="0.25">
      <c r="B94" s="117" t="s">
        <v>263</v>
      </c>
      <c r="C94" s="117">
        <v>2017</v>
      </c>
      <c r="D94" s="117" t="s">
        <v>264</v>
      </c>
      <c r="E94" s="118">
        <v>2017</v>
      </c>
      <c r="F94" s="117">
        <v>8</v>
      </c>
      <c r="G94" s="118">
        <v>2017</v>
      </c>
      <c r="H94" s="118">
        <v>2025</v>
      </c>
      <c r="I94" s="119" t="s">
        <v>265</v>
      </c>
      <c r="J94" s="119" t="s">
        <v>35</v>
      </c>
      <c r="K94" s="119" t="s">
        <v>36</v>
      </c>
      <c r="L94" s="120" t="s">
        <v>266</v>
      </c>
      <c r="M94" s="120">
        <v>45730</v>
      </c>
      <c r="N94" s="118" t="s">
        <v>32</v>
      </c>
      <c r="O94" s="118">
        <v>10500</v>
      </c>
      <c r="P94" s="120" t="s">
        <v>32</v>
      </c>
      <c r="Q94" s="118" t="s">
        <v>267</v>
      </c>
      <c r="R94" s="139" t="s">
        <v>268</v>
      </c>
      <c r="S94" s="117" t="s">
        <v>37</v>
      </c>
      <c r="T94" s="117" t="s">
        <v>210</v>
      </c>
      <c r="U94" s="117" t="s">
        <v>39</v>
      </c>
      <c r="V94" s="117" t="s">
        <v>269</v>
      </c>
      <c r="W94" s="112">
        <v>4.0999999999999996</v>
      </c>
      <c r="X94" s="112"/>
      <c r="Y94" s="112"/>
      <c r="Z94" s="112"/>
      <c r="AA94" s="31">
        <v>277986</v>
      </c>
      <c r="AB94" s="32">
        <v>45918</v>
      </c>
      <c r="AC94" s="113"/>
      <c r="AD94" s="113"/>
      <c r="AE94" s="113"/>
      <c r="AF94" s="113"/>
      <c r="AG94" s="112">
        <f t="shared" si="1"/>
        <v>0</v>
      </c>
    </row>
    <row r="95" spans="2:33" s="146" customFormat="1" ht="48" customHeight="1" x14ac:dyDescent="0.25">
      <c r="B95" s="93" t="s">
        <v>831</v>
      </c>
      <c r="C95" s="93" t="s">
        <v>832</v>
      </c>
      <c r="D95" s="93" t="s">
        <v>833</v>
      </c>
      <c r="E95" s="94" t="s">
        <v>32</v>
      </c>
      <c r="F95" s="92">
        <v>13</v>
      </c>
      <c r="G95" s="95">
        <v>2007</v>
      </c>
      <c r="H95" s="92">
        <v>2021</v>
      </c>
      <c r="I95" s="96" t="s">
        <v>834</v>
      </c>
      <c r="J95" s="97" t="s">
        <v>35</v>
      </c>
      <c r="K95" s="98" t="s">
        <v>36</v>
      </c>
      <c r="L95" s="99" t="s">
        <v>32</v>
      </c>
      <c r="M95" s="99">
        <v>44321</v>
      </c>
      <c r="N95" s="95" t="s">
        <v>835</v>
      </c>
      <c r="O95" s="100">
        <v>256</v>
      </c>
      <c r="P95" s="95" t="s">
        <v>32</v>
      </c>
      <c r="Q95" s="94">
        <v>210366</v>
      </c>
      <c r="R95" s="147" t="s">
        <v>836</v>
      </c>
      <c r="S95" s="92" t="s">
        <v>37</v>
      </c>
      <c r="T95" s="94" t="s">
        <v>837</v>
      </c>
      <c r="U95" s="92" t="s">
        <v>39</v>
      </c>
      <c r="V95" s="93" t="s">
        <v>838</v>
      </c>
      <c r="W95" s="102">
        <v>3.7</v>
      </c>
      <c r="X95" s="102">
        <v>5.3999999999999995</v>
      </c>
      <c r="Y95" s="102">
        <v>9.6999999999999993</v>
      </c>
      <c r="Z95" s="102">
        <v>15.799999999999999</v>
      </c>
      <c r="AA95" s="28">
        <v>187915</v>
      </c>
      <c r="AB95" s="29">
        <v>46267</v>
      </c>
      <c r="AC95" s="103"/>
      <c r="AD95" s="103"/>
      <c r="AE95" s="103"/>
      <c r="AF95" s="103"/>
      <c r="AG95" s="102">
        <f t="shared" si="1"/>
        <v>0</v>
      </c>
    </row>
    <row r="96" spans="2:33" s="130" customFormat="1" ht="48" customHeight="1" x14ac:dyDescent="0.25">
      <c r="B96" s="124" t="s">
        <v>270</v>
      </c>
      <c r="C96" s="124" t="s">
        <v>271</v>
      </c>
      <c r="D96" s="124" t="s">
        <v>271</v>
      </c>
      <c r="E96" s="125" t="s">
        <v>272</v>
      </c>
      <c r="F96" s="124" t="s">
        <v>33</v>
      </c>
      <c r="G96" s="125" t="s">
        <v>32</v>
      </c>
      <c r="H96" s="125">
        <v>2020</v>
      </c>
      <c r="I96" s="126" t="s">
        <v>110</v>
      </c>
      <c r="J96" s="126" t="s">
        <v>35</v>
      </c>
      <c r="K96" s="126" t="s">
        <v>36</v>
      </c>
      <c r="L96" s="127" t="s">
        <v>32</v>
      </c>
      <c r="M96" s="127" t="s">
        <v>32</v>
      </c>
      <c r="N96" s="125" t="s">
        <v>32</v>
      </c>
      <c r="O96" s="125" t="s">
        <v>32</v>
      </c>
      <c r="P96" s="127" t="s">
        <v>32</v>
      </c>
      <c r="Q96" s="125" t="s">
        <v>32</v>
      </c>
      <c r="R96" s="68" t="s">
        <v>273</v>
      </c>
      <c r="S96" s="124" t="s">
        <v>57</v>
      </c>
      <c r="T96" s="124" t="s">
        <v>32</v>
      </c>
      <c r="U96" s="124" t="s">
        <v>102</v>
      </c>
      <c r="V96" s="124" t="s">
        <v>32</v>
      </c>
      <c r="W96" s="91">
        <v>2.2000000000000002</v>
      </c>
      <c r="X96" s="91">
        <v>3.1</v>
      </c>
      <c r="Y96" s="91">
        <v>5.3999999999999995</v>
      </c>
      <c r="Z96" s="91">
        <v>8.6999999999999993</v>
      </c>
      <c r="AA96" s="17">
        <v>160749</v>
      </c>
      <c r="AB96" s="18">
        <v>45658</v>
      </c>
      <c r="AC96" s="81"/>
      <c r="AD96" s="81"/>
      <c r="AE96" s="81"/>
      <c r="AF96" s="81"/>
      <c r="AG96" s="80">
        <f t="shared" si="1"/>
        <v>0</v>
      </c>
    </row>
    <row r="97" spans="2:33" s="123" customFormat="1" ht="48" customHeight="1" x14ac:dyDescent="0.25">
      <c r="B97" s="115" t="s">
        <v>489</v>
      </c>
      <c r="C97" s="106" t="s">
        <v>490</v>
      </c>
      <c r="D97" s="106" t="s">
        <v>491</v>
      </c>
      <c r="E97" s="107" t="s">
        <v>492</v>
      </c>
      <c r="F97" s="115">
        <v>21</v>
      </c>
      <c r="G97" s="136">
        <v>1995</v>
      </c>
      <c r="H97" s="136">
        <v>2016</v>
      </c>
      <c r="I97" s="133" t="s">
        <v>158</v>
      </c>
      <c r="J97" s="134" t="s">
        <v>35</v>
      </c>
      <c r="K97" s="108" t="s">
        <v>36</v>
      </c>
      <c r="L97" s="135" t="s">
        <v>493</v>
      </c>
      <c r="M97" s="135" t="s">
        <v>494</v>
      </c>
      <c r="N97" s="136">
        <v>20155</v>
      </c>
      <c r="O97" s="137">
        <v>298</v>
      </c>
      <c r="P97" s="137" t="s">
        <v>32</v>
      </c>
      <c r="Q97" s="107" t="s">
        <v>32</v>
      </c>
      <c r="R97" s="138" t="s">
        <v>32</v>
      </c>
      <c r="S97" s="115" t="s">
        <v>37</v>
      </c>
      <c r="T97" s="107" t="s">
        <v>62</v>
      </c>
      <c r="U97" s="106" t="s">
        <v>39</v>
      </c>
      <c r="V97" s="107" t="s">
        <v>476</v>
      </c>
      <c r="W97" s="112">
        <v>7.1999999999999993</v>
      </c>
      <c r="X97" s="112"/>
      <c r="Y97" s="112"/>
      <c r="Z97" s="112"/>
      <c r="AA97" s="31">
        <v>90020</v>
      </c>
      <c r="AB97" s="32">
        <v>46005</v>
      </c>
      <c r="AC97" s="113"/>
      <c r="AD97" s="113"/>
      <c r="AE97" s="113"/>
      <c r="AF97" s="113"/>
      <c r="AG97" s="112">
        <f t="shared" si="1"/>
        <v>0</v>
      </c>
    </row>
    <row r="98" spans="2:33" s="123" customFormat="1" ht="48" customHeight="1" x14ac:dyDescent="0.25">
      <c r="B98" s="117" t="s">
        <v>313</v>
      </c>
      <c r="C98" s="117" t="s">
        <v>676</v>
      </c>
      <c r="D98" s="117" t="s">
        <v>535</v>
      </c>
      <c r="E98" s="118" t="s">
        <v>677</v>
      </c>
      <c r="F98" s="117">
        <v>5</v>
      </c>
      <c r="G98" s="118">
        <v>2017</v>
      </c>
      <c r="H98" s="117">
        <v>2023</v>
      </c>
      <c r="I98" s="119" t="s">
        <v>540</v>
      </c>
      <c r="J98" s="108" t="s">
        <v>35</v>
      </c>
      <c r="K98" s="108" t="s">
        <v>36</v>
      </c>
      <c r="L98" s="120">
        <v>43033</v>
      </c>
      <c r="M98" s="120">
        <v>45089</v>
      </c>
      <c r="N98" s="118">
        <v>1</v>
      </c>
      <c r="O98" s="118">
        <v>235</v>
      </c>
      <c r="P98" s="121" t="s">
        <v>32</v>
      </c>
      <c r="Q98" s="118" t="s">
        <v>32</v>
      </c>
      <c r="R98" s="139" t="s">
        <v>32</v>
      </c>
      <c r="S98" s="117" t="s">
        <v>57</v>
      </c>
      <c r="T98" s="117" t="s">
        <v>313</v>
      </c>
      <c r="U98" s="117" t="s">
        <v>102</v>
      </c>
      <c r="V98" s="117" t="s">
        <v>678</v>
      </c>
      <c r="W98" s="112">
        <v>2.4</v>
      </c>
      <c r="X98" s="112">
        <v>3.4</v>
      </c>
      <c r="Y98" s="112"/>
      <c r="Z98" s="112"/>
      <c r="AA98" s="31">
        <v>240906</v>
      </c>
      <c r="AB98" s="32">
        <v>46131</v>
      </c>
      <c r="AC98" s="113"/>
      <c r="AD98" s="113"/>
      <c r="AE98" s="113"/>
      <c r="AF98" s="113"/>
      <c r="AG98" s="112">
        <f t="shared" si="1"/>
        <v>0</v>
      </c>
    </row>
    <row r="99" spans="2:33" s="146" customFormat="1" ht="48" customHeight="1" x14ac:dyDescent="0.25">
      <c r="B99" s="92" t="s">
        <v>550</v>
      </c>
      <c r="C99" s="93" t="s">
        <v>46</v>
      </c>
      <c r="D99" s="93" t="s">
        <v>813</v>
      </c>
      <c r="E99" s="94" t="s">
        <v>839</v>
      </c>
      <c r="F99" s="92">
        <v>10</v>
      </c>
      <c r="G99" s="95" t="s">
        <v>32</v>
      </c>
      <c r="H99" s="95">
        <v>2025</v>
      </c>
      <c r="I99" s="96" t="s">
        <v>160</v>
      </c>
      <c r="J99" s="97" t="s">
        <v>35</v>
      </c>
      <c r="K99" s="98" t="s">
        <v>36</v>
      </c>
      <c r="L99" s="99" t="s">
        <v>32</v>
      </c>
      <c r="M99" s="99" t="s">
        <v>32</v>
      </c>
      <c r="N99" s="95" t="s">
        <v>32</v>
      </c>
      <c r="O99" s="100" t="s">
        <v>32</v>
      </c>
      <c r="P99" s="100" t="s">
        <v>32</v>
      </c>
      <c r="Q99" s="94" t="s">
        <v>32</v>
      </c>
      <c r="R99" s="101" t="s">
        <v>840</v>
      </c>
      <c r="S99" s="92" t="s">
        <v>57</v>
      </c>
      <c r="T99" s="94" t="s">
        <v>69</v>
      </c>
      <c r="U99" s="93" t="s">
        <v>59</v>
      </c>
      <c r="V99" s="93" t="s">
        <v>841</v>
      </c>
      <c r="W99" s="102">
        <v>4.8999999999999995</v>
      </c>
      <c r="X99" s="102">
        <v>7.1</v>
      </c>
      <c r="Y99" s="102">
        <v>13</v>
      </c>
      <c r="Z99" s="102">
        <v>21.200000000000003</v>
      </c>
      <c r="AA99" s="28">
        <v>291225</v>
      </c>
      <c r="AB99" s="29">
        <v>46286</v>
      </c>
      <c r="AC99" s="103"/>
      <c r="AD99" s="103"/>
      <c r="AE99" s="103"/>
      <c r="AF99" s="103"/>
      <c r="AG99" s="102">
        <f t="shared" si="1"/>
        <v>0</v>
      </c>
    </row>
    <row r="100" spans="2:33" s="130" customFormat="1" ht="48" customHeight="1" x14ac:dyDescent="0.25">
      <c r="B100" s="124" t="s">
        <v>550</v>
      </c>
      <c r="C100" s="124" t="s">
        <v>551</v>
      </c>
      <c r="D100" s="124" t="s">
        <v>551</v>
      </c>
      <c r="E100" s="125" t="s">
        <v>32</v>
      </c>
      <c r="F100" s="124" t="s">
        <v>33</v>
      </c>
      <c r="G100" s="125" t="s">
        <v>32</v>
      </c>
      <c r="H100" s="124" t="s">
        <v>32</v>
      </c>
      <c r="I100" s="126" t="s">
        <v>552</v>
      </c>
      <c r="J100" s="76" t="s">
        <v>35</v>
      </c>
      <c r="K100" s="76" t="s">
        <v>36</v>
      </c>
      <c r="L100" s="127" t="s">
        <v>32</v>
      </c>
      <c r="M100" s="127" t="s">
        <v>32</v>
      </c>
      <c r="N100" s="125" t="s">
        <v>32</v>
      </c>
      <c r="O100" s="125" t="s">
        <v>32</v>
      </c>
      <c r="P100" s="128" t="s">
        <v>32</v>
      </c>
      <c r="Q100" s="125" t="s">
        <v>32</v>
      </c>
      <c r="R100" s="68" t="s">
        <v>32</v>
      </c>
      <c r="S100" s="124" t="s">
        <v>57</v>
      </c>
      <c r="T100" s="124" t="s">
        <v>69</v>
      </c>
      <c r="U100" s="124" t="s">
        <v>59</v>
      </c>
      <c r="V100" s="124" t="s">
        <v>553</v>
      </c>
      <c r="W100" s="80">
        <v>3.7</v>
      </c>
      <c r="X100" s="80">
        <v>5.3999999999999995</v>
      </c>
      <c r="Y100" s="80">
        <v>9.6999999999999993</v>
      </c>
      <c r="Z100" s="80">
        <v>15.799999999999999</v>
      </c>
      <c r="AA100" s="17">
        <v>294381</v>
      </c>
      <c r="AB100" s="18">
        <v>46087</v>
      </c>
      <c r="AC100" s="81"/>
      <c r="AD100" s="81"/>
      <c r="AE100" s="81"/>
      <c r="AF100" s="81"/>
      <c r="AG100" s="80">
        <f t="shared" si="1"/>
        <v>0</v>
      </c>
    </row>
    <row r="101" spans="2:33" s="130" customFormat="1" ht="48" customHeight="1" x14ac:dyDescent="0.25">
      <c r="B101" s="124" t="s">
        <v>550</v>
      </c>
      <c r="C101" s="124" t="s">
        <v>554</v>
      </c>
      <c r="D101" s="124" t="s">
        <v>554</v>
      </c>
      <c r="E101" s="125" t="s">
        <v>32</v>
      </c>
      <c r="F101" s="124">
        <v>3</v>
      </c>
      <c r="G101" s="125" t="s">
        <v>32</v>
      </c>
      <c r="H101" s="124" t="s">
        <v>32</v>
      </c>
      <c r="I101" s="126" t="s">
        <v>52</v>
      </c>
      <c r="J101" s="76" t="s">
        <v>35</v>
      </c>
      <c r="K101" s="76" t="s">
        <v>36</v>
      </c>
      <c r="L101" s="127" t="s">
        <v>32</v>
      </c>
      <c r="M101" s="127" t="s">
        <v>32</v>
      </c>
      <c r="N101" s="125" t="s">
        <v>555</v>
      </c>
      <c r="O101" s="125" t="s">
        <v>32</v>
      </c>
      <c r="P101" s="128" t="s">
        <v>32</v>
      </c>
      <c r="Q101" s="125" t="s">
        <v>32</v>
      </c>
      <c r="R101" s="68" t="s">
        <v>556</v>
      </c>
      <c r="S101" s="124" t="s">
        <v>57</v>
      </c>
      <c r="T101" s="124" t="s">
        <v>69</v>
      </c>
      <c r="U101" s="124" t="s">
        <v>59</v>
      </c>
      <c r="V101" s="124" t="s">
        <v>70</v>
      </c>
      <c r="W101" s="80">
        <v>3.1</v>
      </c>
      <c r="X101" s="80">
        <v>4.3999999999999995</v>
      </c>
      <c r="Y101" s="80">
        <v>7.8</v>
      </c>
      <c r="Z101" s="80">
        <v>12.6</v>
      </c>
      <c r="AA101" s="17">
        <v>287332</v>
      </c>
      <c r="AB101" s="18">
        <v>46087</v>
      </c>
      <c r="AC101" s="81"/>
      <c r="AD101" s="81"/>
      <c r="AE101" s="81"/>
      <c r="AF101" s="81"/>
      <c r="AG101" s="80">
        <f t="shared" si="1"/>
        <v>0</v>
      </c>
    </row>
    <row r="102" spans="2:33" s="146" customFormat="1" ht="48" customHeight="1" x14ac:dyDescent="0.25">
      <c r="B102" s="92" t="s">
        <v>550</v>
      </c>
      <c r="C102" s="93" t="s">
        <v>809</v>
      </c>
      <c r="D102" s="94" t="s">
        <v>32</v>
      </c>
      <c r="E102" s="94" t="s">
        <v>32</v>
      </c>
      <c r="F102" s="92" t="s">
        <v>33</v>
      </c>
      <c r="G102" s="95" t="s">
        <v>32</v>
      </c>
      <c r="H102" s="95">
        <v>2026</v>
      </c>
      <c r="I102" s="96" t="s">
        <v>52</v>
      </c>
      <c r="J102" s="97" t="s">
        <v>35</v>
      </c>
      <c r="K102" s="98" t="s">
        <v>36</v>
      </c>
      <c r="L102" s="99" t="s">
        <v>32</v>
      </c>
      <c r="M102" s="99" t="s">
        <v>32</v>
      </c>
      <c r="N102" s="95" t="s">
        <v>32</v>
      </c>
      <c r="O102" s="100" t="s">
        <v>32</v>
      </c>
      <c r="P102" s="100" t="s">
        <v>32</v>
      </c>
      <c r="Q102" s="94" t="s">
        <v>32</v>
      </c>
      <c r="R102" s="101" t="s">
        <v>810</v>
      </c>
      <c r="S102" s="92" t="s">
        <v>57</v>
      </c>
      <c r="T102" s="94" t="s">
        <v>69</v>
      </c>
      <c r="U102" s="93" t="s">
        <v>59</v>
      </c>
      <c r="V102" s="93" t="s">
        <v>811</v>
      </c>
      <c r="W102" s="102">
        <v>3.1</v>
      </c>
      <c r="X102" s="102">
        <v>4.3999999999999995</v>
      </c>
      <c r="Y102" s="102">
        <v>7.8</v>
      </c>
      <c r="Z102" s="102">
        <v>12.6</v>
      </c>
      <c r="AA102" s="28">
        <v>304627</v>
      </c>
      <c r="AB102" s="29">
        <v>46260</v>
      </c>
      <c r="AC102" s="103"/>
      <c r="AD102" s="103"/>
      <c r="AE102" s="103"/>
      <c r="AF102" s="103"/>
      <c r="AG102" s="102">
        <f t="shared" si="1"/>
        <v>0</v>
      </c>
    </row>
    <row r="103" spans="2:33" s="146" customFormat="1" ht="48" customHeight="1" x14ac:dyDescent="0.25">
      <c r="B103" s="92" t="s">
        <v>550</v>
      </c>
      <c r="C103" s="93" t="s">
        <v>812</v>
      </c>
      <c r="D103" s="93" t="s">
        <v>813</v>
      </c>
      <c r="E103" s="94" t="s">
        <v>32</v>
      </c>
      <c r="F103" s="92" t="s">
        <v>33</v>
      </c>
      <c r="G103" s="95" t="s">
        <v>32</v>
      </c>
      <c r="H103" s="95">
        <v>2026</v>
      </c>
      <c r="I103" s="96" t="s">
        <v>552</v>
      </c>
      <c r="J103" s="97" t="s">
        <v>35</v>
      </c>
      <c r="K103" s="98" t="s">
        <v>36</v>
      </c>
      <c r="L103" s="99" t="s">
        <v>32</v>
      </c>
      <c r="M103" s="99" t="s">
        <v>32</v>
      </c>
      <c r="N103" s="95" t="s">
        <v>32</v>
      </c>
      <c r="O103" s="100" t="s">
        <v>32</v>
      </c>
      <c r="P103" s="100" t="s">
        <v>32</v>
      </c>
      <c r="Q103" s="94" t="s">
        <v>32</v>
      </c>
      <c r="R103" s="101" t="s">
        <v>814</v>
      </c>
      <c r="S103" s="92" t="s">
        <v>57</v>
      </c>
      <c r="T103" s="94" t="s">
        <v>69</v>
      </c>
      <c r="U103" s="93" t="s">
        <v>59</v>
      </c>
      <c r="V103" s="93" t="s">
        <v>815</v>
      </c>
      <c r="W103" s="102">
        <v>3.4</v>
      </c>
      <c r="X103" s="102">
        <v>4.8</v>
      </c>
      <c r="Y103" s="102">
        <v>8.6</v>
      </c>
      <c r="Z103" s="102">
        <v>14</v>
      </c>
      <c r="AA103" s="28">
        <v>304628</v>
      </c>
      <c r="AB103" s="29">
        <v>46260</v>
      </c>
      <c r="AC103" s="103"/>
      <c r="AD103" s="103"/>
      <c r="AE103" s="103"/>
      <c r="AF103" s="103"/>
      <c r="AG103" s="102">
        <f t="shared" si="1"/>
        <v>0</v>
      </c>
    </row>
    <row r="104" spans="2:33" s="146" customFormat="1" ht="48" customHeight="1" x14ac:dyDescent="0.25">
      <c r="B104" s="93" t="s">
        <v>550</v>
      </c>
      <c r="C104" s="93" t="s">
        <v>796</v>
      </c>
      <c r="D104" s="93" t="s">
        <v>797</v>
      </c>
      <c r="E104" s="94" t="s">
        <v>663</v>
      </c>
      <c r="F104" s="92" t="s">
        <v>33</v>
      </c>
      <c r="G104" s="95" t="s">
        <v>32</v>
      </c>
      <c r="H104" s="92">
        <v>2018</v>
      </c>
      <c r="I104" s="147" t="s">
        <v>798</v>
      </c>
      <c r="J104" s="97" t="s">
        <v>35</v>
      </c>
      <c r="K104" s="98" t="s">
        <v>36</v>
      </c>
      <c r="L104" s="99" t="s">
        <v>32</v>
      </c>
      <c r="M104" s="99" t="s">
        <v>32</v>
      </c>
      <c r="N104" s="95" t="s">
        <v>32</v>
      </c>
      <c r="O104" s="100">
        <v>5000</v>
      </c>
      <c r="P104" s="95" t="s">
        <v>32</v>
      </c>
      <c r="Q104" s="94" t="s">
        <v>799</v>
      </c>
      <c r="R104" s="147" t="s">
        <v>800</v>
      </c>
      <c r="S104" s="92" t="s">
        <v>57</v>
      </c>
      <c r="T104" s="92" t="s">
        <v>69</v>
      </c>
      <c r="U104" s="92" t="s">
        <v>59</v>
      </c>
      <c r="V104" s="93" t="s">
        <v>71</v>
      </c>
      <c r="W104" s="102">
        <v>1.9000000000000001</v>
      </c>
      <c r="X104" s="102">
        <v>2.6</v>
      </c>
      <c r="Y104" s="102">
        <v>4.5</v>
      </c>
      <c r="Z104" s="102">
        <v>7.1999999999999993</v>
      </c>
      <c r="AA104" s="28">
        <v>110798</v>
      </c>
      <c r="AB104" s="29">
        <v>46260</v>
      </c>
      <c r="AC104" s="103"/>
      <c r="AD104" s="103"/>
      <c r="AE104" s="103"/>
      <c r="AF104" s="103"/>
      <c r="AG104" s="102">
        <f t="shared" si="1"/>
        <v>0</v>
      </c>
    </row>
    <row r="105" spans="2:33" s="123" customFormat="1" ht="48" customHeight="1" x14ac:dyDescent="0.25">
      <c r="B105" s="115" t="s">
        <v>274</v>
      </c>
      <c r="C105" s="106" t="s">
        <v>275</v>
      </c>
      <c r="D105" s="106" t="s">
        <v>276</v>
      </c>
      <c r="E105" s="107" t="s">
        <v>172</v>
      </c>
      <c r="F105" s="136">
        <v>12</v>
      </c>
      <c r="G105" s="136" t="s">
        <v>32</v>
      </c>
      <c r="H105" s="136" t="s">
        <v>32</v>
      </c>
      <c r="I105" s="133" t="s">
        <v>190</v>
      </c>
      <c r="J105" s="134" t="s">
        <v>35</v>
      </c>
      <c r="K105" s="134" t="s">
        <v>32</v>
      </c>
      <c r="L105" s="135" t="s">
        <v>32</v>
      </c>
      <c r="M105" s="135" t="s">
        <v>32</v>
      </c>
      <c r="N105" s="136" t="s">
        <v>32</v>
      </c>
      <c r="O105" s="137" t="s">
        <v>32</v>
      </c>
      <c r="P105" s="137" t="s">
        <v>32</v>
      </c>
      <c r="Q105" s="107" t="s">
        <v>32</v>
      </c>
      <c r="R105" s="138" t="s">
        <v>32</v>
      </c>
      <c r="S105" s="115" t="s">
        <v>57</v>
      </c>
      <c r="T105" s="136" t="s">
        <v>153</v>
      </c>
      <c r="U105" s="136" t="s">
        <v>59</v>
      </c>
      <c r="V105" s="136" t="s">
        <v>71</v>
      </c>
      <c r="W105" s="112">
        <v>2.1</v>
      </c>
      <c r="X105" s="112">
        <v>2.9</v>
      </c>
      <c r="Y105" s="112"/>
      <c r="Z105" s="112"/>
      <c r="AA105" s="31">
        <v>126470</v>
      </c>
      <c r="AB105" s="32">
        <v>45658</v>
      </c>
      <c r="AC105" s="113"/>
      <c r="AD105" s="113"/>
      <c r="AE105" s="113"/>
      <c r="AF105" s="113"/>
      <c r="AG105" s="112">
        <f t="shared" si="1"/>
        <v>0</v>
      </c>
    </row>
    <row r="106" spans="2:33" s="130" customFormat="1" ht="48" customHeight="1" x14ac:dyDescent="0.25">
      <c r="B106" s="124" t="s">
        <v>274</v>
      </c>
      <c r="C106" s="124" t="s">
        <v>734</v>
      </c>
      <c r="D106" s="124" t="s">
        <v>735</v>
      </c>
      <c r="E106" s="125" t="s">
        <v>736</v>
      </c>
      <c r="F106" s="124">
        <v>8</v>
      </c>
      <c r="G106" s="125" t="s">
        <v>32</v>
      </c>
      <c r="H106" s="124">
        <v>1979</v>
      </c>
      <c r="I106" s="126" t="s">
        <v>202</v>
      </c>
      <c r="J106" s="76" t="s">
        <v>32</v>
      </c>
      <c r="K106" s="76" t="s">
        <v>32</v>
      </c>
      <c r="L106" s="127" t="s">
        <v>32</v>
      </c>
      <c r="M106" s="127" t="s">
        <v>32</v>
      </c>
      <c r="N106" s="125" t="s">
        <v>32</v>
      </c>
      <c r="O106" s="125" t="s">
        <v>32</v>
      </c>
      <c r="P106" s="128" t="s">
        <v>32</v>
      </c>
      <c r="Q106" s="125" t="s">
        <v>32</v>
      </c>
      <c r="R106" s="68" t="s">
        <v>32</v>
      </c>
      <c r="S106" s="124" t="s">
        <v>57</v>
      </c>
      <c r="T106" s="124" t="s">
        <v>153</v>
      </c>
      <c r="U106" s="124" t="s">
        <v>59</v>
      </c>
      <c r="V106" s="124" t="s">
        <v>71</v>
      </c>
      <c r="W106" s="80">
        <v>3.9</v>
      </c>
      <c r="X106" s="80">
        <v>5.6</v>
      </c>
      <c r="Y106" s="80">
        <v>10.199999999999999</v>
      </c>
      <c r="Z106" s="80"/>
      <c r="AA106" s="63">
        <v>238713</v>
      </c>
      <c r="AB106" s="18">
        <v>46211</v>
      </c>
      <c r="AC106" s="81"/>
      <c r="AD106" s="81"/>
      <c r="AE106" s="81"/>
      <c r="AF106" s="81"/>
      <c r="AG106" s="80">
        <f t="shared" si="1"/>
        <v>0</v>
      </c>
    </row>
    <row r="107" spans="2:33" s="130" customFormat="1" ht="48" customHeight="1" x14ac:dyDescent="0.25">
      <c r="B107" s="124" t="s">
        <v>277</v>
      </c>
      <c r="C107" s="124" t="s">
        <v>278</v>
      </c>
      <c r="D107" s="124" t="s">
        <v>278</v>
      </c>
      <c r="E107" s="125" t="s">
        <v>32</v>
      </c>
      <c r="F107" s="124" t="s">
        <v>33</v>
      </c>
      <c r="G107" s="125" t="s">
        <v>279</v>
      </c>
      <c r="H107" s="124" t="s">
        <v>279</v>
      </c>
      <c r="I107" s="126" t="s">
        <v>190</v>
      </c>
      <c r="J107" s="76" t="s">
        <v>32</v>
      </c>
      <c r="K107" s="76" t="s">
        <v>32</v>
      </c>
      <c r="L107" s="127" t="s">
        <v>32</v>
      </c>
      <c r="M107" s="127" t="s">
        <v>32</v>
      </c>
      <c r="N107" s="125" t="s">
        <v>32</v>
      </c>
      <c r="O107" s="125" t="s">
        <v>32</v>
      </c>
      <c r="P107" s="128" t="s">
        <v>32</v>
      </c>
      <c r="Q107" s="125" t="s">
        <v>32</v>
      </c>
      <c r="R107" s="68" t="s">
        <v>32</v>
      </c>
      <c r="S107" s="124" t="s">
        <v>37</v>
      </c>
      <c r="T107" s="124" t="s">
        <v>32</v>
      </c>
      <c r="U107" s="124" t="s">
        <v>107</v>
      </c>
      <c r="V107" s="124" t="s">
        <v>32</v>
      </c>
      <c r="W107" s="80">
        <v>2.9</v>
      </c>
      <c r="X107" s="80">
        <v>4.0999999999999996</v>
      </c>
      <c r="Y107" s="80">
        <v>7.3</v>
      </c>
      <c r="Z107" s="80">
        <v>11.9</v>
      </c>
      <c r="AA107" s="63" t="s">
        <v>217</v>
      </c>
      <c r="AB107" s="18">
        <v>45658</v>
      </c>
      <c r="AC107" s="81"/>
      <c r="AD107" s="81"/>
      <c r="AE107" s="81"/>
      <c r="AF107" s="81"/>
      <c r="AG107" s="80">
        <f t="shared" si="1"/>
        <v>0</v>
      </c>
    </row>
    <row r="108" spans="2:33" s="123" customFormat="1" ht="48" customHeight="1" x14ac:dyDescent="0.25">
      <c r="B108" s="115" t="s">
        <v>216</v>
      </c>
      <c r="C108" s="106" t="s">
        <v>753</v>
      </c>
      <c r="D108" s="106" t="s">
        <v>760</v>
      </c>
      <c r="E108" s="107" t="s">
        <v>32</v>
      </c>
      <c r="F108" s="115">
        <v>11</v>
      </c>
      <c r="G108" s="136">
        <v>2013</v>
      </c>
      <c r="H108" s="136">
        <v>2025</v>
      </c>
      <c r="I108" s="133" t="s">
        <v>52</v>
      </c>
      <c r="J108" s="134" t="s">
        <v>35</v>
      </c>
      <c r="K108" s="134" t="s">
        <v>36</v>
      </c>
      <c r="L108" s="135" t="s">
        <v>32</v>
      </c>
      <c r="M108" s="135">
        <v>45929</v>
      </c>
      <c r="N108" s="136" t="s">
        <v>32</v>
      </c>
      <c r="O108" s="137" t="s">
        <v>32</v>
      </c>
      <c r="P108" s="137" t="s">
        <v>32</v>
      </c>
      <c r="Q108" s="107" t="s">
        <v>761</v>
      </c>
      <c r="R108" s="138" t="s">
        <v>762</v>
      </c>
      <c r="S108" s="115" t="s">
        <v>37</v>
      </c>
      <c r="T108" s="136" t="s">
        <v>156</v>
      </c>
      <c r="U108" s="106" t="s">
        <v>39</v>
      </c>
      <c r="V108" s="107" t="s">
        <v>763</v>
      </c>
      <c r="W108" s="112">
        <v>2.9</v>
      </c>
      <c r="X108" s="112">
        <v>4.0999999999999996</v>
      </c>
      <c r="Y108" s="112">
        <v>7.3</v>
      </c>
      <c r="Z108" s="112"/>
      <c r="AA108" s="31">
        <v>283344</v>
      </c>
      <c r="AB108" s="32">
        <v>46258</v>
      </c>
      <c r="AC108" s="113"/>
      <c r="AD108" s="113"/>
      <c r="AE108" s="113"/>
      <c r="AF108" s="113"/>
      <c r="AG108" s="112">
        <f t="shared" si="1"/>
        <v>0</v>
      </c>
    </row>
    <row r="109" spans="2:33" s="123" customFormat="1" ht="48" customHeight="1" x14ac:dyDescent="0.25">
      <c r="B109" s="115" t="s">
        <v>216</v>
      </c>
      <c r="C109" s="106" t="s">
        <v>549</v>
      </c>
      <c r="D109" s="107" t="s">
        <v>32</v>
      </c>
      <c r="E109" s="107" t="s">
        <v>32</v>
      </c>
      <c r="F109" s="115">
        <v>13</v>
      </c>
      <c r="G109" s="136" t="s">
        <v>32</v>
      </c>
      <c r="H109" s="136">
        <v>2025</v>
      </c>
      <c r="I109" s="133" t="s">
        <v>52</v>
      </c>
      <c r="J109" s="134" t="s">
        <v>35</v>
      </c>
      <c r="K109" s="134" t="s">
        <v>36</v>
      </c>
      <c r="L109" s="135" t="s">
        <v>32</v>
      </c>
      <c r="M109" s="135">
        <v>45708</v>
      </c>
      <c r="N109" s="136" t="s">
        <v>32</v>
      </c>
      <c r="O109" s="137" t="s">
        <v>32</v>
      </c>
      <c r="P109" s="137" t="s">
        <v>32</v>
      </c>
      <c r="Q109" s="107" t="s">
        <v>764</v>
      </c>
      <c r="R109" s="138" t="s">
        <v>765</v>
      </c>
      <c r="S109" s="115" t="s">
        <v>37</v>
      </c>
      <c r="T109" s="136" t="s">
        <v>156</v>
      </c>
      <c r="U109" s="106" t="s">
        <v>39</v>
      </c>
      <c r="V109" s="107" t="s">
        <v>766</v>
      </c>
      <c r="W109" s="112">
        <v>3.1</v>
      </c>
      <c r="X109" s="112">
        <v>4.3999999999999995</v>
      </c>
      <c r="Y109" s="112">
        <v>7.8</v>
      </c>
      <c r="Z109" s="112"/>
      <c r="AA109" s="31">
        <v>270551</v>
      </c>
      <c r="AB109" s="32">
        <v>46258</v>
      </c>
      <c r="AC109" s="113"/>
      <c r="AD109" s="113"/>
      <c r="AE109" s="113"/>
      <c r="AF109" s="113"/>
      <c r="AG109" s="112">
        <f t="shared" si="1"/>
        <v>0</v>
      </c>
    </row>
    <row r="110" spans="2:33" s="130" customFormat="1" ht="48" customHeight="1" x14ac:dyDescent="0.25">
      <c r="B110" s="124" t="s">
        <v>216</v>
      </c>
      <c r="C110" s="124" t="s">
        <v>477</v>
      </c>
      <c r="D110" s="124" t="s">
        <v>47</v>
      </c>
      <c r="E110" s="125" t="s">
        <v>478</v>
      </c>
      <c r="F110" s="124" t="s">
        <v>33</v>
      </c>
      <c r="G110" s="125" t="s">
        <v>32</v>
      </c>
      <c r="H110" s="124">
        <v>2022</v>
      </c>
      <c r="I110" s="126" t="s">
        <v>479</v>
      </c>
      <c r="J110" s="76" t="s">
        <v>35</v>
      </c>
      <c r="K110" s="76" t="s">
        <v>36</v>
      </c>
      <c r="L110" s="127" t="s">
        <v>32</v>
      </c>
      <c r="M110" s="127" t="s">
        <v>32</v>
      </c>
      <c r="N110" s="125" t="s">
        <v>32</v>
      </c>
      <c r="O110" s="125">
        <v>1260</v>
      </c>
      <c r="P110" s="128" t="s">
        <v>32</v>
      </c>
      <c r="Q110" s="125" t="s">
        <v>32</v>
      </c>
      <c r="R110" s="68" t="s">
        <v>480</v>
      </c>
      <c r="S110" s="124" t="s">
        <v>37</v>
      </c>
      <c r="T110" s="124" t="s">
        <v>156</v>
      </c>
      <c r="U110" s="124" t="s">
        <v>39</v>
      </c>
      <c r="V110" s="124" t="s">
        <v>481</v>
      </c>
      <c r="W110" s="80">
        <v>3.9</v>
      </c>
      <c r="X110" s="80">
        <v>5.6</v>
      </c>
      <c r="Y110" s="80">
        <v>10.199999999999999</v>
      </c>
      <c r="Z110" s="80">
        <v>16.5</v>
      </c>
      <c r="AA110" s="17">
        <v>222777</v>
      </c>
      <c r="AB110" s="18">
        <v>45993</v>
      </c>
      <c r="AC110" s="81"/>
      <c r="AD110" s="81"/>
      <c r="AE110" s="81"/>
      <c r="AF110" s="81"/>
      <c r="AG110" s="80">
        <f t="shared" si="1"/>
        <v>0</v>
      </c>
    </row>
    <row r="111" spans="2:33" s="130" customFormat="1" ht="48" customHeight="1" x14ac:dyDescent="0.25">
      <c r="B111" s="124" t="s">
        <v>216</v>
      </c>
      <c r="C111" s="124" t="s">
        <v>280</v>
      </c>
      <c r="D111" s="124" t="s">
        <v>109</v>
      </c>
      <c r="E111" s="125" t="s">
        <v>280</v>
      </c>
      <c r="F111" s="124" t="s">
        <v>33</v>
      </c>
      <c r="G111" s="125" t="s">
        <v>32</v>
      </c>
      <c r="H111" s="124">
        <v>2022</v>
      </c>
      <c r="I111" s="126" t="s">
        <v>110</v>
      </c>
      <c r="J111" s="76" t="s">
        <v>35</v>
      </c>
      <c r="K111" s="76" t="s">
        <v>36</v>
      </c>
      <c r="L111" s="127" t="s">
        <v>32</v>
      </c>
      <c r="M111" s="127">
        <v>44789</v>
      </c>
      <c r="N111" s="125" t="s">
        <v>32</v>
      </c>
      <c r="O111" s="125" t="s">
        <v>32</v>
      </c>
      <c r="P111" s="128" t="s">
        <v>32</v>
      </c>
      <c r="Q111" s="125" t="s">
        <v>281</v>
      </c>
      <c r="R111" s="68" t="s">
        <v>282</v>
      </c>
      <c r="S111" s="124" t="s">
        <v>37</v>
      </c>
      <c r="T111" s="124" t="s">
        <v>156</v>
      </c>
      <c r="U111" s="124" t="s">
        <v>39</v>
      </c>
      <c r="V111" s="124" t="s">
        <v>283</v>
      </c>
      <c r="W111" s="80">
        <v>2.4</v>
      </c>
      <c r="X111" s="80">
        <v>3.4</v>
      </c>
      <c r="Y111" s="80">
        <v>5.8999999999999995</v>
      </c>
      <c r="Z111" s="80">
        <v>9.5</v>
      </c>
      <c r="AA111" s="17">
        <v>230103</v>
      </c>
      <c r="AB111" s="18">
        <v>45658</v>
      </c>
      <c r="AC111" s="81"/>
      <c r="AD111" s="81"/>
      <c r="AE111" s="81"/>
      <c r="AF111" s="81"/>
      <c r="AG111" s="80">
        <f t="shared" si="1"/>
        <v>0</v>
      </c>
    </row>
    <row r="112" spans="2:33" s="130" customFormat="1" ht="48" customHeight="1" x14ac:dyDescent="0.25">
      <c r="B112" s="124" t="s">
        <v>216</v>
      </c>
      <c r="C112" s="124" t="s">
        <v>280</v>
      </c>
      <c r="D112" s="124" t="s">
        <v>284</v>
      </c>
      <c r="E112" s="125" t="s">
        <v>280</v>
      </c>
      <c r="F112" s="124" t="s">
        <v>33</v>
      </c>
      <c r="G112" s="125" t="s">
        <v>32</v>
      </c>
      <c r="H112" s="124">
        <v>2024</v>
      </c>
      <c r="I112" s="126" t="s">
        <v>262</v>
      </c>
      <c r="J112" s="76" t="s">
        <v>35</v>
      </c>
      <c r="K112" s="76" t="s">
        <v>36</v>
      </c>
      <c r="L112" s="127" t="s">
        <v>32</v>
      </c>
      <c r="M112" s="127">
        <v>45567</v>
      </c>
      <c r="N112" s="125" t="s">
        <v>32</v>
      </c>
      <c r="O112" s="125" t="s">
        <v>32</v>
      </c>
      <c r="P112" s="128" t="s">
        <v>32</v>
      </c>
      <c r="Q112" s="125" t="s">
        <v>285</v>
      </c>
      <c r="R112" s="68" t="s">
        <v>286</v>
      </c>
      <c r="S112" s="124" t="s">
        <v>37</v>
      </c>
      <c r="T112" s="124" t="s">
        <v>156</v>
      </c>
      <c r="U112" s="124" t="s">
        <v>39</v>
      </c>
      <c r="V112" s="124" t="s">
        <v>148</v>
      </c>
      <c r="W112" s="80">
        <v>3.1</v>
      </c>
      <c r="X112" s="80">
        <v>4.3999999999999995</v>
      </c>
      <c r="Y112" s="80">
        <v>7.8</v>
      </c>
      <c r="Z112" s="80">
        <v>12.6</v>
      </c>
      <c r="AA112" s="17">
        <v>261916</v>
      </c>
      <c r="AB112" s="18">
        <v>45658</v>
      </c>
      <c r="AC112" s="81"/>
      <c r="AD112" s="81"/>
      <c r="AE112" s="81"/>
      <c r="AF112" s="81"/>
      <c r="AG112" s="80">
        <f t="shared" si="1"/>
        <v>0</v>
      </c>
    </row>
    <row r="113" spans="2:33" s="130" customFormat="1" ht="48" customHeight="1" x14ac:dyDescent="0.25">
      <c r="B113" s="124" t="s">
        <v>216</v>
      </c>
      <c r="C113" s="124" t="s">
        <v>287</v>
      </c>
      <c r="D113" s="124" t="s">
        <v>288</v>
      </c>
      <c r="E113" s="125" t="s">
        <v>289</v>
      </c>
      <c r="F113" s="124" t="s">
        <v>33</v>
      </c>
      <c r="G113" s="125">
        <v>2012</v>
      </c>
      <c r="H113" s="124">
        <v>2021</v>
      </c>
      <c r="I113" s="126" t="s">
        <v>290</v>
      </c>
      <c r="J113" s="76" t="s">
        <v>35</v>
      </c>
      <c r="K113" s="76" t="s">
        <v>36</v>
      </c>
      <c r="L113" s="127">
        <v>41095</v>
      </c>
      <c r="M113" s="127">
        <v>44452</v>
      </c>
      <c r="N113" s="125" t="s">
        <v>291</v>
      </c>
      <c r="O113" s="125">
        <v>244</v>
      </c>
      <c r="P113" s="128">
        <v>142</v>
      </c>
      <c r="Q113" s="125" t="s">
        <v>291</v>
      </c>
      <c r="R113" s="68" t="s">
        <v>292</v>
      </c>
      <c r="S113" s="124" t="s">
        <v>37</v>
      </c>
      <c r="T113" s="124" t="s">
        <v>156</v>
      </c>
      <c r="U113" s="124" t="s">
        <v>39</v>
      </c>
      <c r="V113" s="124" t="s">
        <v>289</v>
      </c>
      <c r="W113" s="91">
        <v>3.6</v>
      </c>
      <c r="X113" s="91">
        <v>5.0999999999999996</v>
      </c>
      <c r="Y113" s="91">
        <v>9.1999999999999993</v>
      </c>
      <c r="Z113" s="91">
        <v>15</v>
      </c>
      <c r="AA113" s="17">
        <v>197910</v>
      </c>
      <c r="AB113" s="18">
        <v>45658</v>
      </c>
      <c r="AC113" s="81"/>
      <c r="AD113" s="81"/>
      <c r="AE113" s="81"/>
      <c r="AF113" s="81"/>
      <c r="AG113" s="91">
        <f t="shared" si="1"/>
        <v>0</v>
      </c>
    </row>
    <row r="114" spans="2:33" s="130" customFormat="1" ht="48" customHeight="1" x14ac:dyDescent="0.25">
      <c r="B114" s="124" t="s">
        <v>293</v>
      </c>
      <c r="C114" s="124" t="s">
        <v>647</v>
      </c>
      <c r="D114" s="124" t="s">
        <v>109</v>
      </c>
      <c r="E114" s="125" t="s">
        <v>647</v>
      </c>
      <c r="F114" s="124">
        <v>16</v>
      </c>
      <c r="G114" s="125" t="s">
        <v>32</v>
      </c>
      <c r="H114" s="125">
        <v>2020</v>
      </c>
      <c r="I114" s="126" t="s">
        <v>110</v>
      </c>
      <c r="J114" s="126" t="s">
        <v>35</v>
      </c>
      <c r="K114" s="126" t="s">
        <v>36</v>
      </c>
      <c r="L114" s="127" t="s">
        <v>32</v>
      </c>
      <c r="M114" s="127">
        <v>44109</v>
      </c>
      <c r="N114" s="125" t="s">
        <v>32</v>
      </c>
      <c r="O114" s="125" t="s">
        <v>32</v>
      </c>
      <c r="P114" s="127" t="s">
        <v>32</v>
      </c>
      <c r="Q114" s="125" t="s">
        <v>648</v>
      </c>
      <c r="R114" s="68" t="s">
        <v>649</v>
      </c>
      <c r="S114" s="124" t="s">
        <v>37</v>
      </c>
      <c r="T114" s="125" t="s">
        <v>210</v>
      </c>
      <c r="U114" s="124" t="s">
        <v>39</v>
      </c>
      <c r="V114" s="125" t="s">
        <v>650</v>
      </c>
      <c r="W114" s="80">
        <v>3.6</v>
      </c>
      <c r="X114" s="80">
        <v>5.0999999999999996</v>
      </c>
      <c r="Y114" s="80">
        <v>9.1999999999999993</v>
      </c>
      <c r="Z114" s="80">
        <v>15</v>
      </c>
      <c r="AA114" s="38">
        <v>165933</v>
      </c>
      <c r="AB114" s="18">
        <v>46131</v>
      </c>
      <c r="AC114" s="81"/>
      <c r="AD114" s="81"/>
      <c r="AE114" s="81"/>
      <c r="AF114" s="81"/>
      <c r="AG114" s="80">
        <f t="shared" si="1"/>
        <v>0</v>
      </c>
    </row>
    <row r="115" spans="2:33" s="130" customFormat="1" ht="48" customHeight="1" x14ac:dyDescent="0.25">
      <c r="B115" s="124" t="s">
        <v>293</v>
      </c>
      <c r="C115" s="124" t="s">
        <v>647</v>
      </c>
      <c r="D115" s="124" t="s">
        <v>109</v>
      </c>
      <c r="E115" s="125" t="s">
        <v>647</v>
      </c>
      <c r="F115" s="124">
        <v>16</v>
      </c>
      <c r="G115" s="125" t="s">
        <v>32</v>
      </c>
      <c r="H115" s="125">
        <v>2021</v>
      </c>
      <c r="I115" s="126" t="s">
        <v>110</v>
      </c>
      <c r="J115" s="126" t="s">
        <v>35</v>
      </c>
      <c r="K115" s="126" t="s">
        <v>36</v>
      </c>
      <c r="L115" s="127" t="s">
        <v>32</v>
      </c>
      <c r="M115" s="127">
        <v>44454</v>
      </c>
      <c r="N115" s="125" t="s">
        <v>32</v>
      </c>
      <c r="O115" s="125" t="s">
        <v>32</v>
      </c>
      <c r="P115" s="127" t="s">
        <v>32</v>
      </c>
      <c r="Q115" s="125" t="s">
        <v>651</v>
      </c>
      <c r="R115" s="68" t="s">
        <v>649</v>
      </c>
      <c r="S115" s="124" t="s">
        <v>37</v>
      </c>
      <c r="T115" s="125" t="s">
        <v>210</v>
      </c>
      <c r="U115" s="124" t="s">
        <v>39</v>
      </c>
      <c r="V115" s="125" t="s">
        <v>652</v>
      </c>
      <c r="W115" s="80">
        <v>3.6</v>
      </c>
      <c r="X115" s="80">
        <v>5.0999999999999996</v>
      </c>
      <c r="Y115" s="80">
        <v>9.1999999999999993</v>
      </c>
      <c r="Z115" s="80">
        <v>15</v>
      </c>
      <c r="AA115" s="38">
        <v>192398</v>
      </c>
      <c r="AB115" s="18">
        <v>46131</v>
      </c>
      <c r="AC115" s="81"/>
      <c r="AD115" s="81"/>
      <c r="AE115" s="81"/>
      <c r="AF115" s="81"/>
      <c r="AG115" s="80">
        <f t="shared" si="1"/>
        <v>0</v>
      </c>
    </row>
    <row r="116" spans="2:33" s="130" customFormat="1" ht="48" customHeight="1" x14ac:dyDescent="0.25">
      <c r="B116" s="124" t="s">
        <v>293</v>
      </c>
      <c r="C116" s="124" t="s">
        <v>653</v>
      </c>
      <c r="D116" s="124" t="s">
        <v>284</v>
      </c>
      <c r="E116" s="125" t="s">
        <v>654</v>
      </c>
      <c r="F116" s="124">
        <v>8</v>
      </c>
      <c r="G116" s="125" t="s">
        <v>32</v>
      </c>
      <c r="H116" s="125">
        <v>2022</v>
      </c>
      <c r="I116" s="126" t="s">
        <v>655</v>
      </c>
      <c r="J116" s="126" t="s">
        <v>35</v>
      </c>
      <c r="K116" s="126" t="s">
        <v>36</v>
      </c>
      <c r="L116" s="127" t="s">
        <v>32</v>
      </c>
      <c r="M116" s="127">
        <v>44606</v>
      </c>
      <c r="N116" s="125" t="s">
        <v>32</v>
      </c>
      <c r="O116" s="125" t="s">
        <v>32</v>
      </c>
      <c r="P116" s="127" t="s">
        <v>32</v>
      </c>
      <c r="Q116" s="125" t="s">
        <v>656</v>
      </c>
      <c r="R116" s="68" t="s">
        <v>657</v>
      </c>
      <c r="S116" s="124" t="s">
        <v>37</v>
      </c>
      <c r="T116" s="125" t="s">
        <v>210</v>
      </c>
      <c r="U116" s="124" t="s">
        <v>39</v>
      </c>
      <c r="V116" s="125" t="s">
        <v>658</v>
      </c>
      <c r="W116" s="80">
        <v>4.0999999999999996</v>
      </c>
      <c r="X116" s="80">
        <v>5.8999999999999995</v>
      </c>
      <c r="Y116" s="80">
        <v>10.7</v>
      </c>
      <c r="Z116" s="80">
        <v>17.5</v>
      </c>
      <c r="AA116" s="38">
        <v>203463</v>
      </c>
      <c r="AB116" s="18">
        <v>46131</v>
      </c>
      <c r="AC116" s="81"/>
      <c r="AD116" s="81"/>
      <c r="AE116" s="81"/>
      <c r="AF116" s="81"/>
      <c r="AG116" s="80">
        <f t="shared" si="1"/>
        <v>0</v>
      </c>
    </row>
    <row r="117" spans="2:33" s="130" customFormat="1" ht="48" customHeight="1" x14ac:dyDescent="0.25">
      <c r="B117" s="124" t="s">
        <v>293</v>
      </c>
      <c r="C117" s="124" t="s">
        <v>653</v>
      </c>
      <c r="D117" s="124" t="s">
        <v>284</v>
      </c>
      <c r="E117" s="125" t="s">
        <v>659</v>
      </c>
      <c r="F117" s="124">
        <v>8</v>
      </c>
      <c r="G117" s="125" t="s">
        <v>32</v>
      </c>
      <c r="H117" s="125">
        <v>2025</v>
      </c>
      <c r="I117" s="126" t="s">
        <v>258</v>
      </c>
      <c r="J117" s="126" t="s">
        <v>35</v>
      </c>
      <c r="K117" s="126" t="s">
        <v>36</v>
      </c>
      <c r="L117" s="127" t="s">
        <v>32</v>
      </c>
      <c r="M117" s="127">
        <v>46001</v>
      </c>
      <c r="N117" s="125" t="s">
        <v>32</v>
      </c>
      <c r="O117" s="125" t="s">
        <v>32</v>
      </c>
      <c r="P117" s="127" t="s">
        <v>32</v>
      </c>
      <c r="Q117" s="125" t="s">
        <v>660</v>
      </c>
      <c r="R117" s="68" t="s">
        <v>661</v>
      </c>
      <c r="S117" s="124" t="s">
        <v>37</v>
      </c>
      <c r="T117" s="125" t="s">
        <v>210</v>
      </c>
      <c r="U117" s="124" t="s">
        <v>39</v>
      </c>
      <c r="V117" s="125" t="s">
        <v>242</v>
      </c>
      <c r="W117" s="80">
        <v>3</v>
      </c>
      <c r="X117" s="80">
        <v>4.1999999999999993</v>
      </c>
      <c r="Y117" s="80">
        <v>7.5</v>
      </c>
      <c r="Z117" s="80">
        <v>12.2</v>
      </c>
      <c r="AA117" s="38">
        <v>293403</v>
      </c>
      <c r="AB117" s="18">
        <v>46131</v>
      </c>
      <c r="AC117" s="81"/>
      <c r="AD117" s="81"/>
      <c r="AE117" s="81"/>
      <c r="AF117" s="81"/>
      <c r="AG117" s="80">
        <f t="shared" si="1"/>
        <v>0</v>
      </c>
    </row>
    <row r="118" spans="2:33" s="130" customFormat="1" ht="48" customHeight="1" x14ac:dyDescent="0.25">
      <c r="B118" s="124" t="s">
        <v>294</v>
      </c>
      <c r="C118" s="124" t="s">
        <v>295</v>
      </c>
      <c r="D118" s="124" t="s">
        <v>167</v>
      </c>
      <c r="E118" s="125" t="s">
        <v>296</v>
      </c>
      <c r="F118" s="124">
        <v>9</v>
      </c>
      <c r="G118" s="125" t="s">
        <v>32</v>
      </c>
      <c r="H118" s="125" t="s">
        <v>32</v>
      </c>
      <c r="I118" s="126" t="s">
        <v>100</v>
      </c>
      <c r="J118" s="126"/>
      <c r="K118" s="126"/>
      <c r="L118" s="127" t="s">
        <v>32</v>
      </c>
      <c r="M118" s="127" t="s">
        <v>32</v>
      </c>
      <c r="N118" s="125" t="s">
        <v>32</v>
      </c>
      <c r="O118" s="125" t="s">
        <v>32</v>
      </c>
      <c r="P118" s="127" t="s">
        <v>32</v>
      </c>
      <c r="Q118" s="125" t="s">
        <v>297</v>
      </c>
      <c r="R118" s="68" t="s">
        <v>298</v>
      </c>
      <c r="S118" s="124" t="s">
        <v>57</v>
      </c>
      <c r="T118" s="125" t="s">
        <v>153</v>
      </c>
      <c r="U118" s="124" t="s">
        <v>59</v>
      </c>
      <c r="V118" s="125" t="s">
        <v>71</v>
      </c>
      <c r="W118" s="80">
        <v>1.7000000000000002</v>
      </c>
      <c r="X118" s="80">
        <v>2.4</v>
      </c>
      <c r="Y118" s="80">
        <v>4</v>
      </c>
      <c r="Z118" s="80">
        <v>6.3999999999999995</v>
      </c>
      <c r="AA118" s="38">
        <v>179778</v>
      </c>
      <c r="AB118" s="18">
        <v>45658</v>
      </c>
      <c r="AC118" s="81"/>
      <c r="AD118" s="81"/>
      <c r="AE118" s="81"/>
      <c r="AF118" s="81"/>
      <c r="AG118" s="80">
        <f t="shared" si="1"/>
        <v>0</v>
      </c>
    </row>
    <row r="119" spans="2:33" s="130" customFormat="1" ht="48" customHeight="1" x14ac:dyDescent="0.25">
      <c r="B119" s="124" t="s">
        <v>299</v>
      </c>
      <c r="C119" s="124" t="s">
        <v>300</v>
      </c>
      <c r="D119" s="124" t="s">
        <v>300</v>
      </c>
      <c r="E119" s="125" t="s">
        <v>32</v>
      </c>
      <c r="F119" s="124">
        <v>16</v>
      </c>
      <c r="G119" s="125" t="s">
        <v>32</v>
      </c>
      <c r="H119" s="125" t="s">
        <v>32</v>
      </c>
      <c r="I119" s="126" t="s">
        <v>190</v>
      </c>
      <c r="J119" s="126"/>
      <c r="K119" s="126"/>
      <c r="L119" s="127" t="s">
        <v>32</v>
      </c>
      <c r="M119" s="127" t="s">
        <v>32</v>
      </c>
      <c r="N119" s="125" t="s">
        <v>32</v>
      </c>
      <c r="O119" s="125" t="s">
        <v>32</v>
      </c>
      <c r="P119" s="128" t="s">
        <v>32</v>
      </c>
      <c r="Q119" s="125" t="s">
        <v>301</v>
      </c>
      <c r="R119" s="68" t="s">
        <v>302</v>
      </c>
      <c r="S119" s="124" t="s">
        <v>37</v>
      </c>
      <c r="T119" s="125" t="s">
        <v>156</v>
      </c>
      <c r="U119" s="124" t="s">
        <v>39</v>
      </c>
      <c r="V119" s="125" t="s">
        <v>303</v>
      </c>
      <c r="W119" s="80">
        <v>3.1</v>
      </c>
      <c r="X119" s="80">
        <v>4.3999999999999995</v>
      </c>
      <c r="Y119" s="80">
        <v>7.8</v>
      </c>
      <c r="Z119" s="80">
        <v>12.6</v>
      </c>
      <c r="AA119" s="38">
        <v>51469</v>
      </c>
      <c r="AB119" s="18">
        <v>45658</v>
      </c>
      <c r="AC119" s="81"/>
      <c r="AD119" s="81"/>
      <c r="AE119" s="81"/>
      <c r="AF119" s="81"/>
      <c r="AG119" s="80">
        <f t="shared" si="1"/>
        <v>0</v>
      </c>
    </row>
    <row r="120" spans="2:33" s="123" customFormat="1" ht="48" customHeight="1" x14ac:dyDescent="0.25">
      <c r="B120" s="117" t="s">
        <v>304</v>
      </c>
      <c r="C120" s="117" t="s">
        <v>47</v>
      </c>
      <c r="D120" s="117" t="s">
        <v>109</v>
      </c>
      <c r="E120" s="118" t="s">
        <v>47</v>
      </c>
      <c r="F120" s="117" t="s">
        <v>33</v>
      </c>
      <c r="G120" s="118" t="s">
        <v>32</v>
      </c>
      <c r="H120" s="118">
        <v>2025</v>
      </c>
      <c r="I120" s="119" t="s">
        <v>196</v>
      </c>
      <c r="J120" s="119" t="s">
        <v>35</v>
      </c>
      <c r="K120" s="119" t="s">
        <v>36</v>
      </c>
      <c r="L120" s="120" t="s">
        <v>32</v>
      </c>
      <c r="M120" s="120">
        <v>45778</v>
      </c>
      <c r="N120" s="118" t="s">
        <v>32</v>
      </c>
      <c r="O120" s="118" t="s">
        <v>32</v>
      </c>
      <c r="P120" s="121" t="s">
        <v>32</v>
      </c>
      <c r="Q120" s="118" t="s">
        <v>32</v>
      </c>
      <c r="R120" s="139" t="s">
        <v>32</v>
      </c>
      <c r="S120" s="117" t="s">
        <v>37</v>
      </c>
      <c r="T120" s="118" t="s">
        <v>50</v>
      </c>
      <c r="U120" s="117" t="s">
        <v>39</v>
      </c>
      <c r="V120" s="118" t="s">
        <v>305</v>
      </c>
      <c r="W120" s="112">
        <v>3.2</v>
      </c>
      <c r="X120" s="112">
        <v>4.5999999999999996</v>
      </c>
      <c r="Y120" s="112"/>
      <c r="Z120" s="112"/>
      <c r="AA120" s="31">
        <v>279436</v>
      </c>
      <c r="AB120" s="32">
        <v>45900</v>
      </c>
      <c r="AC120" s="113"/>
      <c r="AD120" s="113"/>
      <c r="AE120" s="113"/>
      <c r="AF120" s="113"/>
      <c r="AG120" s="112">
        <f t="shared" si="1"/>
        <v>0</v>
      </c>
    </row>
    <row r="121" spans="2:33" s="123" customFormat="1" ht="48" customHeight="1" x14ac:dyDescent="0.25">
      <c r="B121" s="106" t="s">
        <v>536</v>
      </c>
      <c r="C121" s="106" t="s">
        <v>537</v>
      </c>
      <c r="D121" s="106" t="s">
        <v>538</v>
      </c>
      <c r="E121" s="107" t="s">
        <v>539</v>
      </c>
      <c r="F121" s="115">
        <v>10</v>
      </c>
      <c r="G121" s="136">
        <v>2015</v>
      </c>
      <c r="H121" s="136">
        <v>2025</v>
      </c>
      <c r="I121" s="133" t="s">
        <v>540</v>
      </c>
      <c r="J121" s="108" t="s">
        <v>35</v>
      </c>
      <c r="K121" s="108" t="s">
        <v>36</v>
      </c>
      <c r="L121" s="135">
        <v>42146</v>
      </c>
      <c r="M121" s="135">
        <v>45804</v>
      </c>
      <c r="N121" s="136">
        <v>166</v>
      </c>
      <c r="O121" s="137">
        <v>258</v>
      </c>
      <c r="P121" s="137" t="s">
        <v>32</v>
      </c>
      <c r="Q121" s="107" t="s">
        <v>32</v>
      </c>
      <c r="R121" s="138" t="s">
        <v>32</v>
      </c>
      <c r="S121" s="115" t="s">
        <v>37</v>
      </c>
      <c r="T121" s="136" t="s">
        <v>32</v>
      </c>
      <c r="U121" s="106" t="s">
        <v>135</v>
      </c>
      <c r="V121" s="107" t="s">
        <v>541</v>
      </c>
      <c r="W121" s="112">
        <v>1.7000000000000002</v>
      </c>
      <c r="X121" s="112">
        <v>2.4</v>
      </c>
      <c r="Y121" s="112"/>
      <c r="Z121" s="112"/>
      <c r="AA121" s="31">
        <v>278836</v>
      </c>
      <c r="AB121" s="32">
        <v>46078</v>
      </c>
      <c r="AC121" s="113"/>
      <c r="AD121" s="113"/>
      <c r="AE121" s="113"/>
      <c r="AF121" s="113"/>
      <c r="AG121" s="112">
        <f t="shared" si="1"/>
        <v>0</v>
      </c>
    </row>
    <row r="122" spans="2:33" s="123" customFormat="1" ht="48" customHeight="1" x14ac:dyDescent="0.25">
      <c r="B122" s="117" t="s">
        <v>307</v>
      </c>
      <c r="C122" s="117" t="s">
        <v>355</v>
      </c>
      <c r="D122" s="117" t="s">
        <v>467</v>
      </c>
      <c r="E122" s="118" t="s">
        <v>32</v>
      </c>
      <c r="F122" s="117">
        <v>21</v>
      </c>
      <c r="G122" s="118" t="s">
        <v>32</v>
      </c>
      <c r="H122" s="117">
        <v>2019</v>
      </c>
      <c r="I122" s="119" t="s">
        <v>468</v>
      </c>
      <c r="J122" s="119" t="s">
        <v>35</v>
      </c>
      <c r="K122" s="119" t="s">
        <v>36</v>
      </c>
      <c r="L122" s="120" t="s">
        <v>32</v>
      </c>
      <c r="M122" s="120" t="s">
        <v>32</v>
      </c>
      <c r="N122" s="118" t="s">
        <v>32</v>
      </c>
      <c r="O122" s="118">
        <v>1602</v>
      </c>
      <c r="P122" s="121">
        <v>1229</v>
      </c>
      <c r="Q122" s="118" t="s">
        <v>469</v>
      </c>
      <c r="R122" s="139">
        <v>5029704219667</v>
      </c>
      <c r="S122" s="117" t="s">
        <v>37</v>
      </c>
      <c r="T122" s="118" t="s">
        <v>308</v>
      </c>
      <c r="U122" s="117" t="s">
        <v>39</v>
      </c>
      <c r="V122" s="117" t="s">
        <v>470</v>
      </c>
      <c r="W122" s="112">
        <v>7.1999999999999993</v>
      </c>
      <c r="X122" s="112"/>
      <c r="Y122" s="112"/>
      <c r="Z122" s="112"/>
      <c r="AA122" s="31">
        <v>138701</v>
      </c>
      <c r="AB122" s="32">
        <v>45991</v>
      </c>
      <c r="AC122" s="113"/>
      <c r="AD122" s="113"/>
      <c r="AE122" s="113"/>
      <c r="AF122" s="113"/>
      <c r="AG122" s="112">
        <f t="shared" si="1"/>
        <v>0</v>
      </c>
    </row>
    <row r="123" spans="2:33" s="123" customFormat="1" ht="48" customHeight="1" x14ac:dyDescent="0.25">
      <c r="B123" s="115" t="s">
        <v>307</v>
      </c>
      <c r="C123" s="106" t="s">
        <v>496</v>
      </c>
      <c r="D123" s="106" t="s">
        <v>497</v>
      </c>
      <c r="E123" s="107" t="s">
        <v>498</v>
      </c>
      <c r="F123" s="136">
        <v>16</v>
      </c>
      <c r="G123" s="136">
        <v>2009</v>
      </c>
      <c r="H123" s="136">
        <v>2025</v>
      </c>
      <c r="I123" s="133" t="s">
        <v>227</v>
      </c>
      <c r="J123" s="134" t="s">
        <v>35</v>
      </c>
      <c r="K123" s="108" t="s">
        <v>36</v>
      </c>
      <c r="L123" s="135" t="s">
        <v>499</v>
      </c>
      <c r="M123" s="135" t="s">
        <v>500</v>
      </c>
      <c r="N123" s="136" t="s">
        <v>501</v>
      </c>
      <c r="O123" s="137">
        <v>302</v>
      </c>
      <c r="P123" s="137" t="s">
        <v>32</v>
      </c>
      <c r="Q123" s="138" t="s">
        <v>502</v>
      </c>
      <c r="R123" s="138" t="s">
        <v>503</v>
      </c>
      <c r="S123" s="115" t="s">
        <v>37</v>
      </c>
      <c r="T123" s="136" t="s">
        <v>308</v>
      </c>
      <c r="U123" s="106" t="s">
        <v>39</v>
      </c>
      <c r="V123" s="106" t="s">
        <v>504</v>
      </c>
      <c r="W123" s="112">
        <v>5.3999999999999995</v>
      </c>
      <c r="X123" s="112">
        <v>7.8</v>
      </c>
      <c r="Y123" s="112"/>
      <c r="Z123" s="112"/>
      <c r="AA123" s="31">
        <v>288399</v>
      </c>
      <c r="AB123" s="32">
        <v>46008</v>
      </c>
      <c r="AC123" s="113"/>
      <c r="AD123" s="113"/>
      <c r="AE123" s="113"/>
      <c r="AF123" s="113"/>
      <c r="AG123" s="112">
        <f t="shared" si="1"/>
        <v>0</v>
      </c>
    </row>
    <row r="124" spans="2:33" s="146" customFormat="1" ht="48" customHeight="1" x14ac:dyDescent="0.25">
      <c r="B124" s="92" t="s">
        <v>307</v>
      </c>
      <c r="C124" s="93" t="s">
        <v>776</v>
      </c>
      <c r="D124" s="93" t="s">
        <v>32</v>
      </c>
      <c r="E124" s="94" t="s">
        <v>777</v>
      </c>
      <c r="F124" s="95">
        <v>10</v>
      </c>
      <c r="G124" s="95">
        <v>2010</v>
      </c>
      <c r="H124" s="95">
        <v>2020</v>
      </c>
      <c r="I124" s="96" t="s">
        <v>778</v>
      </c>
      <c r="J124" s="97" t="s">
        <v>35</v>
      </c>
      <c r="K124" s="98" t="s">
        <v>36</v>
      </c>
      <c r="L124" s="99" t="s">
        <v>32</v>
      </c>
      <c r="M124" s="99" t="s">
        <v>32</v>
      </c>
      <c r="N124" s="95">
        <v>17</v>
      </c>
      <c r="O124" s="100">
        <v>288</v>
      </c>
      <c r="P124" s="100" t="s">
        <v>32</v>
      </c>
      <c r="Q124" s="101" t="s">
        <v>32</v>
      </c>
      <c r="R124" s="101" t="s">
        <v>32</v>
      </c>
      <c r="S124" s="92" t="s">
        <v>37</v>
      </c>
      <c r="T124" s="95" t="s">
        <v>308</v>
      </c>
      <c r="U124" s="93" t="s">
        <v>39</v>
      </c>
      <c r="V124" s="93" t="s">
        <v>779</v>
      </c>
      <c r="W124" s="102">
        <v>4</v>
      </c>
      <c r="X124" s="102">
        <v>5.8</v>
      </c>
      <c r="Y124" s="102">
        <v>10.5</v>
      </c>
      <c r="Z124" s="102">
        <v>17</v>
      </c>
      <c r="AA124" s="28">
        <v>161826</v>
      </c>
      <c r="AB124" s="29">
        <v>46258</v>
      </c>
      <c r="AC124" s="103"/>
      <c r="AD124" s="103"/>
      <c r="AE124" s="103"/>
      <c r="AF124" s="103"/>
      <c r="AG124" s="102">
        <f t="shared" si="1"/>
        <v>0</v>
      </c>
    </row>
    <row r="125" spans="2:33" s="146" customFormat="1" ht="48" customHeight="1" x14ac:dyDescent="0.25">
      <c r="B125" s="92" t="s">
        <v>307</v>
      </c>
      <c r="C125" s="93" t="s">
        <v>776</v>
      </c>
      <c r="D125" s="93" t="s">
        <v>32</v>
      </c>
      <c r="E125" s="94" t="s">
        <v>777</v>
      </c>
      <c r="F125" s="95">
        <v>9</v>
      </c>
      <c r="G125" s="95">
        <v>2010</v>
      </c>
      <c r="H125" s="95">
        <v>2020</v>
      </c>
      <c r="I125" s="96" t="s">
        <v>780</v>
      </c>
      <c r="J125" s="97" t="s">
        <v>35</v>
      </c>
      <c r="K125" s="98" t="s">
        <v>36</v>
      </c>
      <c r="L125" s="99" t="s">
        <v>32</v>
      </c>
      <c r="M125" s="99" t="s">
        <v>32</v>
      </c>
      <c r="N125" s="95" t="s">
        <v>781</v>
      </c>
      <c r="O125" s="100">
        <v>141</v>
      </c>
      <c r="P125" s="100" t="s">
        <v>32</v>
      </c>
      <c r="Q125" s="101" t="s">
        <v>32</v>
      </c>
      <c r="R125" s="101" t="s">
        <v>32</v>
      </c>
      <c r="S125" s="92" t="s">
        <v>37</v>
      </c>
      <c r="T125" s="95" t="s">
        <v>308</v>
      </c>
      <c r="U125" s="93" t="s">
        <v>39</v>
      </c>
      <c r="V125" s="93" t="s">
        <v>782</v>
      </c>
      <c r="W125" s="102">
        <v>4</v>
      </c>
      <c r="X125" s="102">
        <v>5.8</v>
      </c>
      <c r="Y125" s="102">
        <v>10.5</v>
      </c>
      <c r="Z125" s="102">
        <v>17</v>
      </c>
      <c r="AA125" s="28">
        <v>169529</v>
      </c>
      <c r="AB125" s="29">
        <v>46258</v>
      </c>
      <c r="AC125" s="103"/>
      <c r="AD125" s="103"/>
      <c r="AE125" s="103"/>
      <c r="AF125" s="103"/>
      <c r="AG125" s="102">
        <f t="shared" si="1"/>
        <v>0</v>
      </c>
    </row>
    <row r="126" spans="2:33" s="130" customFormat="1" ht="48" customHeight="1" x14ac:dyDescent="0.25">
      <c r="B126" s="124" t="s">
        <v>307</v>
      </c>
      <c r="C126" s="124" t="s">
        <v>728</v>
      </c>
      <c r="D126" s="124" t="s">
        <v>194</v>
      </c>
      <c r="E126" s="125" t="s">
        <v>728</v>
      </c>
      <c r="F126" s="124" t="s">
        <v>33</v>
      </c>
      <c r="G126" s="125" t="s">
        <v>32</v>
      </c>
      <c r="H126" s="124">
        <v>2026</v>
      </c>
      <c r="I126" s="126" t="s">
        <v>729</v>
      </c>
      <c r="J126" s="126" t="s">
        <v>35</v>
      </c>
      <c r="K126" s="126" t="s">
        <v>36</v>
      </c>
      <c r="L126" s="127" t="s">
        <v>32</v>
      </c>
      <c r="M126" s="127" t="s">
        <v>32</v>
      </c>
      <c r="N126" s="125" t="s">
        <v>32</v>
      </c>
      <c r="O126" s="125">
        <v>6428</v>
      </c>
      <c r="P126" s="128" t="s">
        <v>32</v>
      </c>
      <c r="Q126" s="125" t="s">
        <v>32</v>
      </c>
      <c r="R126" s="68" t="s">
        <v>32</v>
      </c>
      <c r="S126" s="124" t="s">
        <v>37</v>
      </c>
      <c r="T126" s="125" t="s">
        <v>308</v>
      </c>
      <c r="U126" s="124" t="s">
        <v>39</v>
      </c>
      <c r="V126" s="124" t="s">
        <v>730</v>
      </c>
      <c r="W126" s="91">
        <v>2.7</v>
      </c>
      <c r="X126" s="91">
        <v>3.8000000000000003</v>
      </c>
      <c r="Y126" s="91">
        <v>6.6</v>
      </c>
      <c r="Z126" s="91">
        <v>10.799999999999999</v>
      </c>
      <c r="AA126" s="17">
        <v>299781</v>
      </c>
      <c r="AB126" s="18">
        <v>46192</v>
      </c>
      <c r="AC126" s="81"/>
      <c r="AD126" s="81"/>
      <c r="AE126" s="81"/>
      <c r="AF126" s="81"/>
      <c r="AG126" s="91">
        <f t="shared" si="1"/>
        <v>0</v>
      </c>
    </row>
    <row r="127" spans="2:33" s="146" customFormat="1" ht="48" customHeight="1" x14ac:dyDescent="0.25">
      <c r="B127" s="93" t="s">
        <v>842</v>
      </c>
      <c r="C127" s="93" t="s">
        <v>843</v>
      </c>
      <c r="D127" s="93" t="s">
        <v>161</v>
      </c>
      <c r="E127" s="94" t="s">
        <v>844</v>
      </c>
      <c r="F127" s="92">
        <v>19</v>
      </c>
      <c r="G127" s="95">
        <v>1990</v>
      </c>
      <c r="H127" s="92">
        <v>2009</v>
      </c>
      <c r="I127" s="96" t="s">
        <v>110</v>
      </c>
      <c r="J127" s="97" t="s">
        <v>35</v>
      </c>
      <c r="K127" s="98" t="s">
        <v>36</v>
      </c>
      <c r="L127" s="99">
        <v>33003</v>
      </c>
      <c r="M127" s="99">
        <v>40018</v>
      </c>
      <c r="N127" s="95">
        <v>3875</v>
      </c>
      <c r="O127" s="100">
        <v>355</v>
      </c>
      <c r="P127" s="100">
        <v>9</v>
      </c>
      <c r="Q127" s="94" t="s">
        <v>845</v>
      </c>
      <c r="R127" s="147" t="s">
        <v>846</v>
      </c>
      <c r="S127" s="92" t="s">
        <v>37</v>
      </c>
      <c r="T127" s="95" t="s">
        <v>62</v>
      </c>
      <c r="U127" s="92" t="s">
        <v>39</v>
      </c>
      <c r="V127" s="93" t="s">
        <v>785</v>
      </c>
      <c r="W127" s="102">
        <v>3.2</v>
      </c>
      <c r="X127" s="102">
        <v>4.5999999999999996</v>
      </c>
      <c r="Y127" s="102">
        <v>8.2999999999999989</v>
      </c>
      <c r="Z127" s="102">
        <v>13.4</v>
      </c>
      <c r="AA127" s="28">
        <v>13304</v>
      </c>
      <c r="AB127" s="29">
        <v>46296</v>
      </c>
      <c r="AC127" s="103"/>
      <c r="AD127" s="103"/>
      <c r="AE127" s="103"/>
      <c r="AF127" s="103"/>
      <c r="AG127" s="102">
        <f t="shared" si="1"/>
        <v>0</v>
      </c>
    </row>
    <row r="128" spans="2:33" s="123" customFormat="1" ht="48" customHeight="1" x14ac:dyDescent="0.25">
      <c r="B128" s="115" t="s">
        <v>720</v>
      </c>
      <c r="C128" s="106">
        <v>2007</v>
      </c>
      <c r="D128" s="106" t="s">
        <v>571</v>
      </c>
      <c r="E128" s="110" t="s">
        <v>32</v>
      </c>
      <c r="F128" s="136">
        <v>18</v>
      </c>
      <c r="G128" s="136">
        <v>2007</v>
      </c>
      <c r="H128" s="136">
        <v>2026</v>
      </c>
      <c r="I128" s="133" t="s">
        <v>546</v>
      </c>
      <c r="J128" s="134" t="s">
        <v>35</v>
      </c>
      <c r="K128" s="108" t="s">
        <v>36</v>
      </c>
      <c r="L128" s="135">
        <v>39415</v>
      </c>
      <c r="M128" s="135">
        <v>46086</v>
      </c>
      <c r="N128" s="137">
        <v>3354</v>
      </c>
      <c r="O128" s="137">
        <v>178</v>
      </c>
      <c r="P128" s="137" t="s">
        <v>32</v>
      </c>
      <c r="Q128" s="107" t="s">
        <v>32</v>
      </c>
      <c r="R128" s="138" t="s">
        <v>32</v>
      </c>
      <c r="S128" s="115" t="s">
        <v>37</v>
      </c>
      <c r="T128" s="136" t="s">
        <v>156</v>
      </c>
      <c r="U128" s="106" t="s">
        <v>39</v>
      </c>
      <c r="V128" s="107" t="s">
        <v>63</v>
      </c>
      <c r="W128" s="112">
        <v>6.6</v>
      </c>
      <c r="X128" s="112"/>
      <c r="Y128" s="112"/>
      <c r="Z128" s="112"/>
      <c r="AA128" s="31">
        <v>302438</v>
      </c>
      <c r="AB128" s="32">
        <v>46192</v>
      </c>
      <c r="AC128" s="113"/>
      <c r="AD128" s="113"/>
      <c r="AE128" s="113"/>
      <c r="AF128" s="113"/>
      <c r="AG128" s="112">
        <f t="shared" si="1"/>
        <v>0</v>
      </c>
    </row>
    <row r="129" spans="2:33" s="123" customFormat="1" ht="48" customHeight="1" x14ac:dyDescent="0.25">
      <c r="B129" s="115" t="s">
        <v>309</v>
      </c>
      <c r="C129" s="106" t="s">
        <v>310</v>
      </c>
      <c r="D129" s="106" t="s">
        <v>311</v>
      </c>
      <c r="E129" s="107" t="s">
        <v>32</v>
      </c>
      <c r="F129" s="136">
        <v>7</v>
      </c>
      <c r="G129" s="136">
        <v>2015</v>
      </c>
      <c r="H129" s="136">
        <v>2022</v>
      </c>
      <c r="I129" s="133" t="s">
        <v>312</v>
      </c>
      <c r="J129" s="134" t="s">
        <v>35</v>
      </c>
      <c r="K129" s="108" t="s">
        <v>36</v>
      </c>
      <c r="L129" s="135" t="s">
        <v>32</v>
      </c>
      <c r="M129" s="135" t="s">
        <v>32</v>
      </c>
      <c r="N129" s="135" t="s">
        <v>32</v>
      </c>
      <c r="O129" s="135" t="s">
        <v>32</v>
      </c>
      <c r="P129" s="135" t="s">
        <v>32</v>
      </c>
      <c r="Q129" s="135" t="s">
        <v>32</v>
      </c>
      <c r="R129" s="135" t="s">
        <v>32</v>
      </c>
      <c r="S129" s="115" t="s">
        <v>57</v>
      </c>
      <c r="T129" s="136" t="s">
        <v>313</v>
      </c>
      <c r="U129" s="115" t="s">
        <v>59</v>
      </c>
      <c r="V129" s="106" t="s">
        <v>314</v>
      </c>
      <c r="W129" s="112">
        <v>3</v>
      </c>
      <c r="X129" s="112">
        <v>4.1999999999999993</v>
      </c>
      <c r="Y129" s="112"/>
      <c r="Z129" s="112"/>
      <c r="AA129" s="31">
        <v>228769</v>
      </c>
      <c r="AB129" s="32">
        <v>45658</v>
      </c>
      <c r="AC129" s="113"/>
      <c r="AD129" s="113"/>
      <c r="AE129" s="113"/>
      <c r="AF129" s="113"/>
      <c r="AG129" s="112">
        <f t="shared" si="1"/>
        <v>0</v>
      </c>
    </row>
    <row r="130" spans="2:33" s="123" customFormat="1" ht="48" customHeight="1" x14ac:dyDescent="0.25">
      <c r="B130" s="117" t="s">
        <v>315</v>
      </c>
      <c r="C130" s="117">
        <v>46</v>
      </c>
      <c r="D130" s="117">
        <v>46</v>
      </c>
      <c r="E130" s="118" t="s">
        <v>32</v>
      </c>
      <c r="F130" s="118" t="s">
        <v>33</v>
      </c>
      <c r="G130" s="118" t="s">
        <v>32</v>
      </c>
      <c r="H130" s="118" t="s">
        <v>32</v>
      </c>
      <c r="I130" s="119" t="s">
        <v>316</v>
      </c>
      <c r="J130" s="119" t="s">
        <v>35</v>
      </c>
      <c r="K130" s="119"/>
      <c r="L130" s="120" t="s">
        <v>32</v>
      </c>
      <c r="M130" s="120" t="s">
        <v>32</v>
      </c>
      <c r="N130" s="118" t="s">
        <v>32</v>
      </c>
      <c r="O130" s="118" t="s">
        <v>32</v>
      </c>
      <c r="P130" s="121" t="s">
        <v>32</v>
      </c>
      <c r="Q130" s="118" t="s">
        <v>317</v>
      </c>
      <c r="R130" s="139" t="s">
        <v>318</v>
      </c>
      <c r="S130" s="117" t="s">
        <v>57</v>
      </c>
      <c r="T130" s="118" t="s">
        <v>153</v>
      </c>
      <c r="U130" s="117" t="s">
        <v>59</v>
      </c>
      <c r="V130" s="118" t="s">
        <v>319</v>
      </c>
      <c r="W130" s="112">
        <v>2.4</v>
      </c>
      <c r="X130" s="112">
        <v>3.4</v>
      </c>
      <c r="Y130" s="112"/>
      <c r="Z130" s="112"/>
      <c r="AA130" s="31">
        <v>183613</v>
      </c>
      <c r="AB130" s="32">
        <v>45658</v>
      </c>
      <c r="AC130" s="113"/>
      <c r="AD130" s="113"/>
      <c r="AE130" s="113"/>
      <c r="AF130" s="113"/>
      <c r="AG130" s="112">
        <f t="shared" si="1"/>
        <v>0</v>
      </c>
    </row>
    <row r="131" spans="2:33" s="130" customFormat="1" ht="48" customHeight="1" x14ac:dyDescent="0.25">
      <c r="B131" s="124" t="s">
        <v>320</v>
      </c>
      <c r="C131" s="124" t="s">
        <v>32</v>
      </c>
      <c r="D131" s="124" t="s">
        <v>321</v>
      </c>
      <c r="E131" s="125" t="s">
        <v>32</v>
      </c>
      <c r="F131" s="125">
        <v>4</v>
      </c>
      <c r="G131" s="125" t="s">
        <v>32</v>
      </c>
      <c r="H131" s="125" t="s">
        <v>32</v>
      </c>
      <c r="I131" s="126" t="s">
        <v>52</v>
      </c>
      <c r="J131" s="126" t="s">
        <v>35</v>
      </c>
      <c r="K131" s="126" t="s">
        <v>32</v>
      </c>
      <c r="L131" s="127" t="s">
        <v>32</v>
      </c>
      <c r="M131" s="127" t="s">
        <v>32</v>
      </c>
      <c r="N131" s="125" t="s">
        <v>32</v>
      </c>
      <c r="O131" s="125" t="s">
        <v>32</v>
      </c>
      <c r="P131" s="128" t="s">
        <v>32</v>
      </c>
      <c r="Q131" s="125" t="s">
        <v>32</v>
      </c>
      <c r="R131" s="68" t="s">
        <v>322</v>
      </c>
      <c r="S131" s="124" t="s">
        <v>57</v>
      </c>
      <c r="T131" s="125" t="s">
        <v>153</v>
      </c>
      <c r="U131" s="124" t="s">
        <v>323</v>
      </c>
      <c r="V131" s="125" t="s">
        <v>32</v>
      </c>
      <c r="W131" s="80">
        <v>1.4000000000000001</v>
      </c>
      <c r="X131" s="80">
        <v>1.9000000000000001</v>
      </c>
      <c r="Y131" s="80">
        <v>3</v>
      </c>
      <c r="Z131" s="80">
        <v>4.8</v>
      </c>
      <c r="AA131" s="38">
        <v>24709</v>
      </c>
      <c r="AB131" s="18">
        <v>45658</v>
      </c>
      <c r="AC131" s="81"/>
      <c r="AD131" s="81"/>
      <c r="AE131" s="81"/>
      <c r="AF131" s="81"/>
      <c r="AG131" s="80">
        <f t="shared" si="1"/>
        <v>0</v>
      </c>
    </row>
    <row r="132" spans="2:33" s="123" customFormat="1" ht="48" customHeight="1" x14ac:dyDescent="0.25">
      <c r="B132" s="115" t="s">
        <v>557</v>
      </c>
      <c r="C132" s="107" t="s">
        <v>558</v>
      </c>
      <c r="D132" s="106" t="s">
        <v>547</v>
      </c>
      <c r="E132" s="107" t="s">
        <v>559</v>
      </c>
      <c r="F132" s="136">
        <v>30</v>
      </c>
      <c r="G132" s="136">
        <v>1994</v>
      </c>
      <c r="H132" s="136">
        <v>2025</v>
      </c>
      <c r="I132" s="133" t="s">
        <v>560</v>
      </c>
      <c r="J132" s="134" t="s">
        <v>35</v>
      </c>
      <c r="K132" s="134" t="s">
        <v>36</v>
      </c>
      <c r="L132" s="135">
        <v>34593</v>
      </c>
      <c r="M132" s="135">
        <v>45791</v>
      </c>
      <c r="N132" s="135" t="s">
        <v>32</v>
      </c>
      <c r="O132" s="136" t="s">
        <v>32</v>
      </c>
      <c r="P132" s="135" t="s">
        <v>32</v>
      </c>
      <c r="Q132" s="107" t="s">
        <v>32</v>
      </c>
      <c r="R132" s="138" t="s">
        <v>561</v>
      </c>
      <c r="S132" s="115" t="s">
        <v>37</v>
      </c>
      <c r="T132" s="136" t="s">
        <v>32</v>
      </c>
      <c r="U132" s="106" t="s">
        <v>107</v>
      </c>
      <c r="V132" s="107" t="s">
        <v>562</v>
      </c>
      <c r="W132" s="112">
        <v>5.3999999999999995</v>
      </c>
      <c r="X132" s="112"/>
      <c r="Y132" s="112"/>
      <c r="Z132" s="112"/>
      <c r="AA132" s="31">
        <v>293205</v>
      </c>
      <c r="AB132" s="32">
        <v>46088</v>
      </c>
      <c r="AC132" s="113"/>
      <c r="AD132" s="113"/>
      <c r="AE132" s="113"/>
      <c r="AF132" s="113"/>
      <c r="AG132" s="112">
        <f t="shared" si="1"/>
        <v>0</v>
      </c>
    </row>
    <row r="133" spans="2:33" s="146" customFormat="1" ht="48" customHeight="1" x14ac:dyDescent="0.25">
      <c r="B133" s="93" t="s">
        <v>801</v>
      </c>
      <c r="C133" s="93" t="s">
        <v>802</v>
      </c>
      <c r="D133" s="94" t="s">
        <v>32</v>
      </c>
      <c r="E133" s="94" t="s">
        <v>802</v>
      </c>
      <c r="F133" s="95" t="s">
        <v>33</v>
      </c>
      <c r="G133" s="95" t="s">
        <v>32</v>
      </c>
      <c r="H133" s="95">
        <v>2025</v>
      </c>
      <c r="I133" s="149" t="s">
        <v>110</v>
      </c>
      <c r="J133" s="97" t="s">
        <v>35</v>
      </c>
      <c r="K133" s="98" t="s">
        <v>36</v>
      </c>
      <c r="L133" s="99" t="s">
        <v>32</v>
      </c>
      <c r="M133" s="99" t="s">
        <v>32</v>
      </c>
      <c r="N133" s="100" t="s">
        <v>32</v>
      </c>
      <c r="O133" s="100" t="s">
        <v>32</v>
      </c>
      <c r="P133" s="100" t="s">
        <v>32</v>
      </c>
      <c r="Q133" s="94" t="s">
        <v>32</v>
      </c>
      <c r="R133" s="101" t="s">
        <v>32</v>
      </c>
      <c r="S133" s="95" t="s">
        <v>449</v>
      </c>
      <c r="T133" s="95" t="s">
        <v>32</v>
      </c>
      <c r="U133" s="93" t="s">
        <v>39</v>
      </c>
      <c r="V133" s="94" t="s">
        <v>803</v>
      </c>
      <c r="W133" s="102">
        <v>1.9000000000000001</v>
      </c>
      <c r="X133" s="102">
        <v>2.6</v>
      </c>
      <c r="Y133" s="102">
        <v>4.5</v>
      </c>
      <c r="Z133" s="102">
        <v>7.1999999999999993</v>
      </c>
      <c r="AA133" s="28">
        <v>278067</v>
      </c>
      <c r="AB133" s="29">
        <v>46258</v>
      </c>
      <c r="AC133" s="103"/>
      <c r="AD133" s="103"/>
      <c r="AE133" s="103"/>
      <c r="AF133" s="103"/>
      <c r="AG133" s="102">
        <f t="shared" si="1"/>
        <v>0</v>
      </c>
    </row>
    <row r="134" spans="2:33" s="146" customFormat="1" ht="48" customHeight="1" x14ac:dyDescent="0.25">
      <c r="B134" s="92" t="s">
        <v>847</v>
      </c>
      <c r="C134" s="93" t="s">
        <v>848</v>
      </c>
      <c r="D134" s="93" t="s">
        <v>849</v>
      </c>
      <c r="E134" s="94" t="s">
        <v>850</v>
      </c>
      <c r="F134" s="95">
        <v>52</v>
      </c>
      <c r="G134" s="95">
        <v>1983</v>
      </c>
      <c r="H134" s="95" t="s">
        <v>32</v>
      </c>
      <c r="I134" s="149" t="s">
        <v>851</v>
      </c>
      <c r="J134" s="97" t="s">
        <v>32</v>
      </c>
      <c r="K134" s="97" t="s">
        <v>32</v>
      </c>
      <c r="L134" s="99" t="s">
        <v>32</v>
      </c>
      <c r="M134" s="99" t="s">
        <v>32</v>
      </c>
      <c r="N134" s="100" t="s">
        <v>32</v>
      </c>
      <c r="O134" s="100" t="s">
        <v>32</v>
      </c>
      <c r="P134" s="100" t="s">
        <v>32</v>
      </c>
      <c r="Q134" s="94" t="s">
        <v>32</v>
      </c>
      <c r="R134" s="101" t="s">
        <v>32</v>
      </c>
      <c r="S134" s="95" t="s">
        <v>37</v>
      </c>
      <c r="T134" s="95" t="s">
        <v>38</v>
      </c>
      <c r="U134" s="93" t="s">
        <v>88</v>
      </c>
      <c r="V134" s="94" t="s">
        <v>32</v>
      </c>
      <c r="W134" s="102">
        <v>6</v>
      </c>
      <c r="X134" s="102">
        <v>8.6999999999999993</v>
      </c>
      <c r="Y134" s="102">
        <v>16.100000000000001</v>
      </c>
      <c r="Z134" s="102">
        <v>26.200000000000003</v>
      </c>
      <c r="AA134" s="28">
        <v>296295</v>
      </c>
      <c r="AB134" s="29">
        <v>46296</v>
      </c>
      <c r="AC134" s="103"/>
      <c r="AD134" s="103"/>
      <c r="AE134" s="103"/>
      <c r="AF134" s="103"/>
      <c r="AG134" s="102">
        <f t="shared" si="1"/>
        <v>0</v>
      </c>
    </row>
    <row r="135" spans="2:33" s="130" customFormat="1" ht="48" customHeight="1" x14ac:dyDescent="0.25">
      <c r="B135" s="124" t="s">
        <v>326</v>
      </c>
      <c r="C135" s="124" t="s">
        <v>324</v>
      </c>
      <c r="D135" s="124" t="s">
        <v>327</v>
      </c>
      <c r="E135" s="125" t="s">
        <v>32</v>
      </c>
      <c r="F135" s="125">
        <v>7</v>
      </c>
      <c r="G135" s="125" t="s">
        <v>32</v>
      </c>
      <c r="H135" s="125" t="s">
        <v>32</v>
      </c>
      <c r="I135" s="126" t="s">
        <v>328</v>
      </c>
      <c r="J135" s="126" t="s">
        <v>35</v>
      </c>
      <c r="K135" s="126" t="s">
        <v>36</v>
      </c>
      <c r="L135" s="127" t="s">
        <v>32</v>
      </c>
      <c r="M135" s="127" t="s">
        <v>32</v>
      </c>
      <c r="N135" s="125" t="s">
        <v>32</v>
      </c>
      <c r="O135" s="125" t="s">
        <v>32</v>
      </c>
      <c r="P135" s="127" t="s">
        <v>32</v>
      </c>
      <c r="Q135" s="125" t="s">
        <v>32</v>
      </c>
      <c r="R135" s="68" t="s">
        <v>329</v>
      </c>
      <c r="S135" s="124" t="s">
        <v>57</v>
      </c>
      <c r="T135" s="125" t="s">
        <v>153</v>
      </c>
      <c r="U135" s="124" t="s">
        <v>59</v>
      </c>
      <c r="V135" s="124" t="s">
        <v>71</v>
      </c>
      <c r="W135" s="80">
        <v>2.6</v>
      </c>
      <c r="X135" s="80">
        <v>3.6</v>
      </c>
      <c r="Y135" s="80">
        <v>6.3999999999999995</v>
      </c>
      <c r="Z135" s="80">
        <v>10.299999999999999</v>
      </c>
      <c r="AA135" s="38">
        <v>120167</v>
      </c>
      <c r="AB135" s="18">
        <v>45750</v>
      </c>
      <c r="AC135" s="81"/>
      <c r="AD135" s="81"/>
      <c r="AE135" s="81"/>
      <c r="AF135" s="81"/>
      <c r="AG135" s="80">
        <f t="shared" ref="AG135:AG179" si="2">(AC135*W135)+(AD135*X135)+(AE135*Y135)+(AF135*Z135)</f>
        <v>0</v>
      </c>
    </row>
    <row r="136" spans="2:33" s="130" customFormat="1" ht="48" customHeight="1" x14ac:dyDescent="0.25">
      <c r="B136" s="124" t="s">
        <v>326</v>
      </c>
      <c r="C136" s="124" t="s">
        <v>324</v>
      </c>
      <c r="D136" s="124" t="s">
        <v>505</v>
      </c>
      <c r="E136" s="125" t="s">
        <v>506</v>
      </c>
      <c r="F136" s="125">
        <v>7</v>
      </c>
      <c r="G136" s="125">
        <v>2017</v>
      </c>
      <c r="H136" s="125">
        <v>2025</v>
      </c>
      <c r="I136" s="126" t="s">
        <v>328</v>
      </c>
      <c r="J136" s="126" t="s">
        <v>35</v>
      </c>
      <c r="K136" s="126" t="s">
        <v>36</v>
      </c>
      <c r="L136" s="127">
        <v>43051</v>
      </c>
      <c r="M136" s="127">
        <v>45862</v>
      </c>
      <c r="N136" s="125">
        <v>7869761</v>
      </c>
      <c r="O136" s="125">
        <v>186</v>
      </c>
      <c r="P136" s="127" t="s">
        <v>32</v>
      </c>
      <c r="Q136" s="125" t="s">
        <v>32</v>
      </c>
      <c r="R136" s="68" t="s">
        <v>507</v>
      </c>
      <c r="S136" s="124" t="s">
        <v>57</v>
      </c>
      <c r="T136" s="125" t="s">
        <v>153</v>
      </c>
      <c r="U136" s="124" t="s">
        <v>59</v>
      </c>
      <c r="V136" s="124" t="s">
        <v>71</v>
      </c>
      <c r="W136" s="80">
        <v>2.4</v>
      </c>
      <c r="X136" s="80">
        <v>3.3000000000000003</v>
      </c>
      <c r="Y136" s="80">
        <v>5.8</v>
      </c>
      <c r="Z136" s="80">
        <v>9.4</v>
      </c>
      <c r="AA136" s="38">
        <v>288579</v>
      </c>
      <c r="AB136" s="18">
        <v>46008</v>
      </c>
      <c r="AC136" s="81"/>
      <c r="AD136" s="81"/>
      <c r="AE136" s="81"/>
      <c r="AF136" s="81"/>
      <c r="AG136" s="80">
        <f t="shared" si="2"/>
        <v>0</v>
      </c>
    </row>
    <row r="137" spans="2:33" s="130" customFormat="1" ht="48" customHeight="1" x14ac:dyDescent="0.25">
      <c r="B137" s="124" t="s">
        <v>326</v>
      </c>
      <c r="C137" s="124" t="s">
        <v>324</v>
      </c>
      <c r="D137" s="124" t="s">
        <v>508</v>
      </c>
      <c r="E137" s="125" t="s">
        <v>506</v>
      </c>
      <c r="F137" s="125">
        <v>7</v>
      </c>
      <c r="G137" s="125">
        <v>2017</v>
      </c>
      <c r="H137" s="125">
        <v>2025</v>
      </c>
      <c r="I137" s="126" t="s">
        <v>160</v>
      </c>
      <c r="J137" s="126" t="s">
        <v>35</v>
      </c>
      <c r="K137" s="126" t="s">
        <v>36</v>
      </c>
      <c r="L137" s="127">
        <v>42862</v>
      </c>
      <c r="M137" s="127">
        <v>45863</v>
      </c>
      <c r="N137" s="125" t="s">
        <v>509</v>
      </c>
      <c r="O137" s="125">
        <v>228</v>
      </c>
      <c r="P137" s="127" t="s">
        <v>32</v>
      </c>
      <c r="Q137" s="125" t="s">
        <v>32</v>
      </c>
      <c r="R137" s="68" t="s">
        <v>510</v>
      </c>
      <c r="S137" s="124" t="s">
        <v>57</v>
      </c>
      <c r="T137" s="125" t="s">
        <v>153</v>
      </c>
      <c r="U137" s="124" t="s">
        <v>102</v>
      </c>
      <c r="V137" s="124" t="s">
        <v>71</v>
      </c>
      <c r="W137" s="80">
        <v>2.4</v>
      </c>
      <c r="X137" s="80">
        <v>3.3000000000000003</v>
      </c>
      <c r="Y137" s="80">
        <v>5.8</v>
      </c>
      <c r="Z137" s="80">
        <v>9.4</v>
      </c>
      <c r="AA137" s="38">
        <v>288578</v>
      </c>
      <c r="AB137" s="18">
        <v>46008</v>
      </c>
      <c r="AC137" s="81"/>
      <c r="AD137" s="81"/>
      <c r="AE137" s="81"/>
      <c r="AF137" s="81"/>
      <c r="AG137" s="80">
        <f t="shared" si="2"/>
        <v>0</v>
      </c>
    </row>
    <row r="138" spans="2:33" s="123" customFormat="1" ht="48" customHeight="1" x14ac:dyDescent="0.25">
      <c r="B138" s="117" t="s">
        <v>471</v>
      </c>
      <c r="C138" s="117" t="s">
        <v>472</v>
      </c>
      <c r="D138" s="117" t="s">
        <v>157</v>
      </c>
      <c r="E138" s="118" t="s">
        <v>473</v>
      </c>
      <c r="F138" s="118">
        <v>12</v>
      </c>
      <c r="G138" s="118">
        <v>2011</v>
      </c>
      <c r="H138" s="118">
        <v>2023</v>
      </c>
      <c r="I138" s="119" t="s">
        <v>110</v>
      </c>
      <c r="J138" s="119" t="s">
        <v>35</v>
      </c>
      <c r="K138" s="119" t="s">
        <v>36</v>
      </c>
      <c r="L138" s="120" t="s">
        <v>474</v>
      </c>
      <c r="M138" s="120" t="s">
        <v>475</v>
      </c>
      <c r="N138" s="118" t="s">
        <v>32</v>
      </c>
      <c r="O138" s="118" t="s">
        <v>32</v>
      </c>
      <c r="P138" s="120" t="s">
        <v>32</v>
      </c>
      <c r="Q138" s="118" t="s">
        <v>32</v>
      </c>
      <c r="R138" s="139" t="s">
        <v>32</v>
      </c>
      <c r="S138" s="117" t="s">
        <v>37</v>
      </c>
      <c r="T138" s="118" t="s">
        <v>38</v>
      </c>
      <c r="U138" s="117" t="s">
        <v>39</v>
      </c>
      <c r="V138" s="117" t="s">
        <v>476</v>
      </c>
      <c r="W138" s="112">
        <v>2.4</v>
      </c>
      <c r="X138" s="112">
        <v>3.4</v>
      </c>
      <c r="Y138" s="112"/>
      <c r="Z138" s="112"/>
      <c r="AA138" s="31">
        <v>240155</v>
      </c>
      <c r="AB138" s="32">
        <v>45991</v>
      </c>
      <c r="AC138" s="113"/>
      <c r="AD138" s="113"/>
      <c r="AE138" s="113"/>
      <c r="AF138" s="113"/>
      <c r="AG138" s="112">
        <f t="shared" si="2"/>
        <v>0</v>
      </c>
    </row>
    <row r="139" spans="2:33" s="123" customFormat="1" ht="48" customHeight="1" x14ac:dyDescent="0.25">
      <c r="B139" s="117" t="s">
        <v>330</v>
      </c>
      <c r="C139" s="117" t="s">
        <v>116</v>
      </c>
      <c r="D139" s="117" t="s">
        <v>331</v>
      </c>
      <c r="E139" s="118" t="s">
        <v>116</v>
      </c>
      <c r="F139" s="117">
        <v>10</v>
      </c>
      <c r="G139" s="118" t="s">
        <v>32</v>
      </c>
      <c r="H139" s="117">
        <v>2020</v>
      </c>
      <c r="I139" s="119" t="s">
        <v>52</v>
      </c>
      <c r="J139" s="119" t="s">
        <v>35</v>
      </c>
      <c r="K139" s="119" t="s">
        <v>36</v>
      </c>
      <c r="L139" s="120" t="s">
        <v>32</v>
      </c>
      <c r="M139" s="120">
        <v>44175</v>
      </c>
      <c r="N139" s="118" t="s">
        <v>32</v>
      </c>
      <c r="O139" s="118" t="s">
        <v>32</v>
      </c>
      <c r="P139" s="121" t="s">
        <v>32</v>
      </c>
      <c r="Q139" s="118" t="s">
        <v>332</v>
      </c>
      <c r="R139" s="139" t="s">
        <v>333</v>
      </c>
      <c r="S139" s="117" t="s">
        <v>37</v>
      </c>
      <c r="T139" s="117" t="s">
        <v>156</v>
      </c>
      <c r="U139" s="117" t="s">
        <v>39</v>
      </c>
      <c r="V139" s="117" t="s">
        <v>334</v>
      </c>
      <c r="W139" s="112">
        <v>2.6</v>
      </c>
      <c r="X139" s="112">
        <v>3.6</v>
      </c>
      <c r="Y139" s="112"/>
      <c r="Z139" s="112"/>
      <c r="AA139" s="31">
        <v>112320</v>
      </c>
      <c r="AB139" s="32">
        <v>45658</v>
      </c>
      <c r="AC139" s="113"/>
      <c r="AD139" s="113"/>
      <c r="AE139" s="113"/>
      <c r="AF139" s="113"/>
      <c r="AG139" s="112">
        <f t="shared" si="2"/>
        <v>0</v>
      </c>
    </row>
    <row r="140" spans="2:33" s="146" customFormat="1" ht="48" customHeight="1" x14ac:dyDescent="0.25">
      <c r="B140" s="92" t="s">
        <v>330</v>
      </c>
      <c r="C140" s="93" t="s">
        <v>767</v>
      </c>
      <c r="D140" s="93" t="s">
        <v>768</v>
      </c>
      <c r="E140" s="94" t="s">
        <v>767</v>
      </c>
      <c r="F140" s="92">
        <v>10</v>
      </c>
      <c r="G140" s="95">
        <v>2013</v>
      </c>
      <c r="H140" s="92">
        <v>2024</v>
      </c>
      <c r="I140" s="96" t="s">
        <v>718</v>
      </c>
      <c r="J140" s="97" t="s">
        <v>35</v>
      </c>
      <c r="K140" s="98" t="s">
        <v>36</v>
      </c>
      <c r="L140" s="99" t="s">
        <v>32</v>
      </c>
      <c r="M140" s="99">
        <v>45308</v>
      </c>
      <c r="N140" s="95" t="s">
        <v>32</v>
      </c>
      <c r="O140" s="100" t="s">
        <v>32</v>
      </c>
      <c r="P140" s="100" t="s">
        <v>32</v>
      </c>
      <c r="Q140" s="94" t="s">
        <v>769</v>
      </c>
      <c r="R140" s="101" t="s">
        <v>770</v>
      </c>
      <c r="S140" s="92" t="s">
        <v>37</v>
      </c>
      <c r="T140" s="92" t="s">
        <v>156</v>
      </c>
      <c r="U140" s="93" t="s">
        <v>39</v>
      </c>
      <c r="V140" s="93" t="s">
        <v>771</v>
      </c>
      <c r="W140" s="102">
        <v>4.1999999999999993</v>
      </c>
      <c r="X140" s="102">
        <v>6</v>
      </c>
      <c r="Y140" s="102">
        <v>10.9</v>
      </c>
      <c r="Z140" s="102">
        <v>17.8</v>
      </c>
      <c r="AA140" s="28">
        <v>262939</v>
      </c>
      <c r="AB140" s="29">
        <v>46258</v>
      </c>
      <c r="AC140" s="103"/>
      <c r="AD140" s="103"/>
      <c r="AE140" s="103"/>
      <c r="AF140" s="103"/>
      <c r="AG140" s="102">
        <f t="shared" si="2"/>
        <v>0</v>
      </c>
    </row>
    <row r="141" spans="2:33" s="123" customFormat="1" ht="48" customHeight="1" x14ac:dyDescent="0.25">
      <c r="B141" s="117" t="s">
        <v>330</v>
      </c>
      <c r="C141" s="117" t="s">
        <v>542</v>
      </c>
      <c r="D141" s="117" t="s">
        <v>542</v>
      </c>
      <c r="E141" s="118" t="s">
        <v>32</v>
      </c>
      <c r="F141" s="117">
        <v>6</v>
      </c>
      <c r="G141" s="118" t="s">
        <v>32</v>
      </c>
      <c r="H141" s="117">
        <v>2017</v>
      </c>
      <c r="I141" s="119" t="s">
        <v>52</v>
      </c>
      <c r="J141" s="119" t="s">
        <v>35</v>
      </c>
      <c r="K141" s="119" t="s">
        <v>36</v>
      </c>
      <c r="L141" s="120" t="s">
        <v>32</v>
      </c>
      <c r="M141" s="120">
        <v>43004</v>
      </c>
      <c r="N141" s="118" t="s">
        <v>32</v>
      </c>
      <c r="O141" s="118" t="s">
        <v>32</v>
      </c>
      <c r="P141" s="121" t="s">
        <v>32</v>
      </c>
      <c r="Q141" s="118" t="s">
        <v>32</v>
      </c>
      <c r="R141" s="139" t="s">
        <v>543</v>
      </c>
      <c r="S141" s="117" t="s">
        <v>37</v>
      </c>
      <c r="T141" s="117" t="s">
        <v>156</v>
      </c>
      <c r="U141" s="117" t="s">
        <v>39</v>
      </c>
      <c r="V141" s="117" t="s">
        <v>544</v>
      </c>
      <c r="W141" s="112">
        <v>2.9</v>
      </c>
      <c r="X141" s="112">
        <v>4.0999999999999996</v>
      </c>
      <c r="Y141" s="112"/>
      <c r="Z141" s="112"/>
      <c r="AA141" s="31">
        <v>113046</v>
      </c>
      <c r="AB141" s="32">
        <v>46083</v>
      </c>
      <c r="AC141" s="113"/>
      <c r="AD141" s="113"/>
      <c r="AE141" s="113"/>
      <c r="AF141" s="113"/>
      <c r="AG141" s="112">
        <f t="shared" si="2"/>
        <v>0</v>
      </c>
    </row>
    <row r="142" spans="2:33" s="123" customFormat="1" ht="48" customHeight="1" x14ac:dyDescent="0.25">
      <c r="B142" s="117" t="s">
        <v>336</v>
      </c>
      <c r="C142" s="117" t="s">
        <v>337</v>
      </c>
      <c r="D142" s="117" t="s">
        <v>338</v>
      </c>
      <c r="E142" s="118" t="s">
        <v>339</v>
      </c>
      <c r="F142" s="117">
        <v>23</v>
      </c>
      <c r="G142" s="118">
        <v>2000</v>
      </c>
      <c r="H142" s="117">
        <v>2024</v>
      </c>
      <c r="I142" s="119" t="s">
        <v>306</v>
      </c>
      <c r="J142" s="119" t="s">
        <v>35</v>
      </c>
      <c r="K142" s="119" t="s">
        <v>36</v>
      </c>
      <c r="L142" s="120">
        <v>36809</v>
      </c>
      <c r="M142" s="120">
        <v>45467</v>
      </c>
      <c r="N142" s="118">
        <v>305292</v>
      </c>
      <c r="O142" s="118">
        <v>66</v>
      </c>
      <c r="P142" s="121" t="s">
        <v>32</v>
      </c>
      <c r="Q142" s="118" t="s">
        <v>32</v>
      </c>
      <c r="R142" s="139" t="s">
        <v>32</v>
      </c>
      <c r="S142" s="117" t="s">
        <v>37</v>
      </c>
      <c r="T142" s="117" t="s">
        <v>340</v>
      </c>
      <c r="U142" s="117" t="s">
        <v>39</v>
      </c>
      <c r="V142" s="117" t="s">
        <v>341</v>
      </c>
      <c r="W142" s="112">
        <v>3.6</v>
      </c>
      <c r="X142" s="112"/>
      <c r="Y142" s="112"/>
      <c r="Z142" s="112"/>
      <c r="AA142" s="31">
        <v>260981</v>
      </c>
      <c r="AB142" s="32">
        <v>45822</v>
      </c>
      <c r="AC142" s="113"/>
      <c r="AD142" s="113"/>
      <c r="AE142" s="113"/>
      <c r="AF142" s="113"/>
      <c r="AG142" s="112">
        <f t="shared" si="2"/>
        <v>0</v>
      </c>
    </row>
    <row r="143" spans="2:33" s="123" customFormat="1" ht="48" customHeight="1" x14ac:dyDescent="0.25">
      <c r="B143" s="117" t="s">
        <v>342</v>
      </c>
      <c r="C143" s="117" t="s">
        <v>343</v>
      </c>
      <c r="D143" s="117" t="s">
        <v>59</v>
      </c>
      <c r="E143" s="118" t="s">
        <v>344</v>
      </c>
      <c r="F143" s="117">
        <v>5</v>
      </c>
      <c r="G143" s="118" t="s">
        <v>32</v>
      </c>
      <c r="H143" s="117">
        <v>2021</v>
      </c>
      <c r="I143" s="119" t="s">
        <v>345</v>
      </c>
      <c r="J143" s="119" t="s">
        <v>35</v>
      </c>
      <c r="K143" s="119" t="s">
        <v>32</v>
      </c>
      <c r="L143" s="120" t="s">
        <v>32</v>
      </c>
      <c r="M143" s="120" t="s">
        <v>32</v>
      </c>
      <c r="N143" s="118" t="s">
        <v>32</v>
      </c>
      <c r="O143" s="118" t="s">
        <v>32</v>
      </c>
      <c r="P143" s="121" t="s">
        <v>32</v>
      </c>
      <c r="Q143" s="118" t="s">
        <v>32</v>
      </c>
      <c r="R143" s="139" t="s">
        <v>346</v>
      </c>
      <c r="S143" s="117" t="s">
        <v>57</v>
      </c>
      <c r="T143" s="117" t="s">
        <v>153</v>
      </c>
      <c r="U143" s="117" t="s">
        <v>59</v>
      </c>
      <c r="V143" s="117" t="s">
        <v>347</v>
      </c>
      <c r="W143" s="112">
        <v>1.9000000000000001</v>
      </c>
      <c r="X143" s="112">
        <v>2.6</v>
      </c>
      <c r="Y143" s="112"/>
      <c r="Z143" s="112"/>
      <c r="AA143" s="31">
        <v>192625</v>
      </c>
      <c r="AB143" s="32">
        <v>45658</v>
      </c>
      <c r="AC143" s="113"/>
      <c r="AD143" s="113"/>
      <c r="AE143" s="113"/>
      <c r="AF143" s="113"/>
      <c r="AG143" s="112">
        <f t="shared" si="2"/>
        <v>0</v>
      </c>
    </row>
    <row r="144" spans="2:33" s="130" customFormat="1" ht="48" customHeight="1" x14ac:dyDescent="0.25">
      <c r="B144" s="124" t="s">
        <v>342</v>
      </c>
      <c r="C144" s="124" t="s">
        <v>348</v>
      </c>
      <c r="D144" s="124" t="s">
        <v>349</v>
      </c>
      <c r="E144" s="125" t="s">
        <v>32</v>
      </c>
      <c r="F144" s="124" t="s">
        <v>33</v>
      </c>
      <c r="G144" s="125" t="s">
        <v>32</v>
      </c>
      <c r="H144" s="124">
        <v>2024</v>
      </c>
      <c r="I144" s="126" t="s">
        <v>34</v>
      </c>
      <c r="J144" s="126" t="s">
        <v>35</v>
      </c>
      <c r="K144" s="126" t="s">
        <v>36</v>
      </c>
      <c r="L144" s="127" t="s">
        <v>32</v>
      </c>
      <c r="M144" s="127" t="s">
        <v>32</v>
      </c>
      <c r="N144" s="125" t="s">
        <v>32</v>
      </c>
      <c r="O144" s="125" t="s">
        <v>32</v>
      </c>
      <c r="P144" s="128" t="s">
        <v>32</v>
      </c>
      <c r="Q144" s="125" t="s">
        <v>32</v>
      </c>
      <c r="R144" s="68" t="s">
        <v>350</v>
      </c>
      <c r="S144" s="124" t="s">
        <v>57</v>
      </c>
      <c r="T144" s="124" t="s">
        <v>153</v>
      </c>
      <c r="U144" s="124" t="s">
        <v>59</v>
      </c>
      <c r="V144" s="124" t="s">
        <v>71</v>
      </c>
      <c r="W144" s="80">
        <v>1.6</v>
      </c>
      <c r="X144" s="80">
        <v>2.1</v>
      </c>
      <c r="Y144" s="80">
        <v>3.5</v>
      </c>
      <c r="Z144" s="80">
        <v>5.6</v>
      </c>
      <c r="AA144" s="38">
        <v>275238</v>
      </c>
      <c r="AB144" s="18">
        <v>45963</v>
      </c>
      <c r="AC144" s="81"/>
      <c r="AD144" s="81"/>
      <c r="AE144" s="81"/>
      <c r="AF144" s="81"/>
      <c r="AG144" s="80">
        <f t="shared" si="2"/>
        <v>0</v>
      </c>
    </row>
    <row r="145" spans="2:33" s="123" customFormat="1" ht="48" customHeight="1" x14ac:dyDescent="0.25">
      <c r="B145" s="117" t="s">
        <v>351</v>
      </c>
      <c r="C145" s="117" t="s">
        <v>172</v>
      </c>
      <c r="D145" s="117" t="s">
        <v>172</v>
      </c>
      <c r="E145" s="118" t="s">
        <v>32</v>
      </c>
      <c r="F145" s="117">
        <v>12</v>
      </c>
      <c r="G145" s="118" t="s">
        <v>32</v>
      </c>
      <c r="H145" s="117">
        <v>2021</v>
      </c>
      <c r="I145" s="119" t="s">
        <v>202</v>
      </c>
      <c r="J145" s="119"/>
      <c r="K145" s="119"/>
      <c r="L145" s="120" t="s">
        <v>32</v>
      </c>
      <c r="M145" s="120">
        <v>44440</v>
      </c>
      <c r="N145" s="118" t="s">
        <v>32</v>
      </c>
      <c r="O145" s="118" t="s">
        <v>32</v>
      </c>
      <c r="P145" s="121" t="s">
        <v>32</v>
      </c>
      <c r="Q145" s="118" t="s">
        <v>352</v>
      </c>
      <c r="R145" s="139" t="s">
        <v>353</v>
      </c>
      <c r="S145" s="117" t="s">
        <v>205</v>
      </c>
      <c r="T145" s="118" t="s">
        <v>32</v>
      </c>
      <c r="U145" s="117" t="s">
        <v>325</v>
      </c>
      <c r="V145" s="117" t="s">
        <v>354</v>
      </c>
      <c r="W145" s="112">
        <v>1.8</v>
      </c>
      <c r="X145" s="112">
        <v>2.5</v>
      </c>
      <c r="Y145" s="112"/>
      <c r="Z145" s="112"/>
      <c r="AA145" s="31">
        <v>194770</v>
      </c>
      <c r="AB145" s="32">
        <v>45658</v>
      </c>
      <c r="AC145" s="113"/>
      <c r="AD145" s="113"/>
      <c r="AE145" s="113"/>
      <c r="AF145" s="113"/>
      <c r="AG145" s="112">
        <f t="shared" si="2"/>
        <v>0</v>
      </c>
    </row>
    <row r="146" spans="2:33" s="123" customFormat="1" ht="48" customHeight="1" x14ac:dyDescent="0.25">
      <c r="B146" s="117" t="s">
        <v>351</v>
      </c>
      <c r="C146" s="117" t="s">
        <v>355</v>
      </c>
      <c r="D146" s="117" t="s">
        <v>355</v>
      </c>
      <c r="E146" s="118" t="s">
        <v>32</v>
      </c>
      <c r="F146" s="117">
        <v>21</v>
      </c>
      <c r="G146" s="118" t="s">
        <v>32</v>
      </c>
      <c r="H146" s="117">
        <v>2021</v>
      </c>
      <c r="I146" s="119" t="s">
        <v>110</v>
      </c>
      <c r="J146" s="119"/>
      <c r="K146" s="119"/>
      <c r="L146" s="120" t="s">
        <v>32</v>
      </c>
      <c r="M146" s="120">
        <v>44440</v>
      </c>
      <c r="N146" s="118" t="s">
        <v>32</v>
      </c>
      <c r="O146" s="118" t="s">
        <v>32</v>
      </c>
      <c r="P146" s="121" t="s">
        <v>32</v>
      </c>
      <c r="Q146" s="118" t="s">
        <v>356</v>
      </c>
      <c r="R146" s="139" t="s">
        <v>357</v>
      </c>
      <c r="S146" s="117" t="s">
        <v>205</v>
      </c>
      <c r="T146" s="118" t="s">
        <v>32</v>
      </c>
      <c r="U146" s="117" t="s">
        <v>325</v>
      </c>
      <c r="V146" s="117" t="s">
        <v>354</v>
      </c>
      <c r="W146" s="112">
        <v>8.1999999999999993</v>
      </c>
      <c r="X146" s="112">
        <v>12.1</v>
      </c>
      <c r="Y146" s="112"/>
      <c r="Z146" s="112"/>
      <c r="AA146" s="31">
        <v>195242</v>
      </c>
      <c r="AB146" s="32">
        <v>45658</v>
      </c>
      <c r="AC146" s="113"/>
      <c r="AD146" s="113"/>
      <c r="AE146" s="113"/>
      <c r="AF146" s="113"/>
      <c r="AG146" s="112">
        <f t="shared" si="2"/>
        <v>0</v>
      </c>
    </row>
    <row r="147" spans="2:33" s="130" customFormat="1" ht="48" customHeight="1" x14ac:dyDescent="0.25">
      <c r="B147" s="124" t="s">
        <v>358</v>
      </c>
      <c r="C147" s="124" t="s">
        <v>359</v>
      </c>
      <c r="D147" s="124" t="s">
        <v>359</v>
      </c>
      <c r="E147" s="125" t="s">
        <v>360</v>
      </c>
      <c r="F147" s="124" t="s">
        <v>33</v>
      </c>
      <c r="G147" s="125" t="s">
        <v>32</v>
      </c>
      <c r="H147" s="124" t="s">
        <v>32</v>
      </c>
      <c r="I147" s="126" t="s">
        <v>361</v>
      </c>
      <c r="J147" s="126" t="s">
        <v>35</v>
      </c>
      <c r="K147" s="126" t="s">
        <v>32</v>
      </c>
      <c r="L147" s="127" t="s">
        <v>32</v>
      </c>
      <c r="M147" s="127" t="s">
        <v>32</v>
      </c>
      <c r="N147" s="125" t="s">
        <v>32</v>
      </c>
      <c r="O147" s="125" t="s">
        <v>32</v>
      </c>
      <c r="P147" s="128" t="s">
        <v>32</v>
      </c>
      <c r="Q147" s="125" t="s">
        <v>32</v>
      </c>
      <c r="R147" s="68" t="s">
        <v>32</v>
      </c>
      <c r="S147" s="124" t="s">
        <v>57</v>
      </c>
      <c r="T147" s="125" t="s">
        <v>362</v>
      </c>
      <c r="U147" s="124" t="s">
        <v>59</v>
      </c>
      <c r="V147" s="124" t="s">
        <v>71</v>
      </c>
      <c r="W147" s="80">
        <v>1.9000000000000001</v>
      </c>
      <c r="X147" s="80">
        <v>2.6</v>
      </c>
      <c r="Y147" s="80">
        <v>4.5</v>
      </c>
      <c r="Z147" s="80">
        <v>7.1999999999999993</v>
      </c>
      <c r="AA147" s="62" t="s">
        <v>217</v>
      </c>
      <c r="AB147" s="18">
        <v>45658</v>
      </c>
      <c r="AC147" s="81"/>
      <c r="AD147" s="81"/>
      <c r="AE147" s="81"/>
      <c r="AF147" s="81"/>
      <c r="AG147" s="80">
        <f t="shared" si="2"/>
        <v>0</v>
      </c>
    </row>
    <row r="148" spans="2:33" s="123" customFormat="1" ht="48" customHeight="1" x14ac:dyDescent="0.25">
      <c r="B148" s="117" t="s">
        <v>358</v>
      </c>
      <c r="C148" s="117" t="s">
        <v>363</v>
      </c>
      <c r="D148" s="117" t="s">
        <v>363</v>
      </c>
      <c r="E148" s="118" t="s">
        <v>32</v>
      </c>
      <c r="F148" s="117" t="s">
        <v>33</v>
      </c>
      <c r="G148" s="118" t="s">
        <v>32</v>
      </c>
      <c r="H148" s="117" t="s">
        <v>32</v>
      </c>
      <c r="I148" s="119" t="s">
        <v>52</v>
      </c>
      <c r="J148" s="119" t="s">
        <v>35</v>
      </c>
      <c r="K148" s="119" t="s">
        <v>36</v>
      </c>
      <c r="L148" s="120" t="s">
        <v>32</v>
      </c>
      <c r="M148" s="120" t="s">
        <v>32</v>
      </c>
      <c r="N148" s="118" t="s">
        <v>32</v>
      </c>
      <c r="O148" s="118" t="s">
        <v>32</v>
      </c>
      <c r="P148" s="121" t="s">
        <v>32</v>
      </c>
      <c r="Q148" s="118" t="s">
        <v>32</v>
      </c>
      <c r="R148" s="139" t="s">
        <v>32</v>
      </c>
      <c r="S148" s="117" t="s">
        <v>57</v>
      </c>
      <c r="T148" s="118" t="s">
        <v>362</v>
      </c>
      <c r="U148" s="117" t="s">
        <v>59</v>
      </c>
      <c r="V148" s="117" t="s">
        <v>364</v>
      </c>
      <c r="W148" s="112">
        <v>4.8999999999999995</v>
      </c>
      <c r="X148" s="112">
        <v>7.1</v>
      </c>
      <c r="Y148" s="112">
        <v>13</v>
      </c>
      <c r="Z148" s="112"/>
      <c r="AA148" s="31">
        <v>249972</v>
      </c>
      <c r="AB148" s="32">
        <v>45658</v>
      </c>
      <c r="AC148" s="113"/>
      <c r="AD148" s="113"/>
      <c r="AE148" s="113"/>
      <c r="AF148" s="113"/>
      <c r="AG148" s="112">
        <f t="shared" si="2"/>
        <v>0</v>
      </c>
    </row>
    <row r="149" spans="2:33" s="123" customFormat="1" ht="48" customHeight="1" x14ac:dyDescent="0.25">
      <c r="B149" s="115" t="s">
        <v>731</v>
      </c>
      <c r="C149" s="106" t="s">
        <v>732</v>
      </c>
      <c r="D149" s="107" t="s">
        <v>32</v>
      </c>
      <c r="E149" s="107" t="s">
        <v>32</v>
      </c>
      <c r="F149" s="115">
        <v>14</v>
      </c>
      <c r="G149" s="136">
        <v>2011</v>
      </c>
      <c r="H149" s="136">
        <v>2025</v>
      </c>
      <c r="I149" s="133" t="s">
        <v>52</v>
      </c>
      <c r="J149" s="134" t="s">
        <v>35</v>
      </c>
      <c r="K149" s="108" t="s">
        <v>36</v>
      </c>
      <c r="L149" s="135" t="s">
        <v>32</v>
      </c>
      <c r="M149" s="135" t="s">
        <v>32</v>
      </c>
      <c r="N149" s="136" t="s">
        <v>32</v>
      </c>
      <c r="O149" s="137">
        <v>100</v>
      </c>
      <c r="P149" s="137" t="s">
        <v>32</v>
      </c>
      <c r="Q149" s="107" t="s">
        <v>32</v>
      </c>
      <c r="R149" s="138" t="s">
        <v>32</v>
      </c>
      <c r="S149" s="115" t="s">
        <v>37</v>
      </c>
      <c r="T149" s="136" t="s">
        <v>156</v>
      </c>
      <c r="U149" s="106" t="s">
        <v>39</v>
      </c>
      <c r="V149" s="106" t="s">
        <v>53</v>
      </c>
      <c r="W149" s="112">
        <v>5.6</v>
      </c>
      <c r="X149" s="112">
        <v>8.1</v>
      </c>
      <c r="Y149" s="112">
        <v>14.9</v>
      </c>
      <c r="Z149" s="112"/>
      <c r="AA149" s="31">
        <v>301765</v>
      </c>
      <c r="AB149" s="32">
        <v>46192</v>
      </c>
      <c r="AC149" s="113"/>
      <c r="AD149" s="113"/>
      <c r="AE149" s="113"/>
      <c r="AF149" s="113"/>
      <c r="AG149" s="112">
        <f t="shared" si="2"/>
        <v>0</v>
      </c>
    </row>
    <row r="150" spans="2:33" s="123" customFormat="1" ht="48" customHeight="1" x14ac:dyDescent="0.25">
      <c r="B150" s="117" t="s">
        <v>365</v>
      </c>
      <c r="C150" s="117" t="s">
        <v>367</v>
      </c>
      <c r="D150" s="117" t="s">
        <v>368</v>
      </c>
      <c r="E150" s="118" t="s">
        <v>32</v>
      </c>
      <c r="F150" s="117">
        <v>12</v>
      </c>
      <c r="G150" s="118" t="s">
        <v>32</v>
      </c>
      <c r="H150" s="117">
        <v>2022</v>
      </c>
      <c r="I150" s="119" t="s">
        <v>110</v>
      </c>
      <c r="J150" s="119" t="s">
        <v>35</v>
      </c>
      <c r="K150" s="119" t="s">
        <v>36</v>
      </c>
      <c r="L150" s="120" t="s">
        <v>32</v>
      </c>
      <c r="M150" s="120" t="s">
        <v>32</v>
      </c>
      <c r="N150" s="118" t="s">
        <v>32</v>
      </c>
      <c r="O150" s="118" t="s">
        <v>32</v>
      </c>
      <c r="P150" s="121" t="s">
        <v>32</v>
      </c>
      <c r="Q150" s="118" t="s">
        <v>369</v>
      </c>
      <c r="R150" s="139" t="s">
        <v>370</v>
      </c>
      <c r="S150" s="117" t="s">
        <v>37</v>
      </c>
      <c r="T150" s="118" t="s">
        <v>38</v>
      </c>
      <c r="U150" s="117" t="s">
        <v>39</v>
      </c>
      <c r="V150" s="117" t="s">
        <v>371</v>
      </c>
      <c r="W150" s="112">
        <v>2.2000000000000002</v>
      </c>
      <c r="X150" s="112">
        <v>3</v>
      </c>
      <c r="Y150" s="112"/>
      <c r="Z150" s="112"/>
      <c r="AA150" s="31">
        <v>224102</v>
      </c>
      <c r="AB150" s="32">
        <v>45658</v>
      </c>
      <c r="AC150" s="113"/>
      <c r="AD150" s="113"/>
      <c r="AE150" s="113"/>
      <c r="AF150" s="113"/>
      <c r="AG150" s="112">
        <f t="shared" si="2"/>
        <v>0</v>
      </c>
    </row>
    <row r="151" spans="2:33" s="123" customFormat="1" ht="48" customHeight="1" x14ac:dyDescent="0.25">
      <c r="B151" s="106" t="s">
        <v>372</v>
      </c>
      <c r="C151" s="106" t="s">
        <v>373</v>
      </c>
      <c r="D151" s="106" t="s">
        <v>374</v>
      </c>
      <c r="E151" s="107" t="s">
        <v>375</v>
      </c>
      <c r="F151" s="106">
        <v>11</v>
      </c>
      <c r="G151" s="107">
        <v>2013</v>
      </c>
      <c r="H151" s="107">
        <v>2024</v>
      </c>
      <c r="I151" s="108" t="s">
        <v>52</v>
      </c>
      <c r="J151" s="119" t="s">
        <v>35</v>
      </c>
      <c r="K151" s="119" t="s">
        <v>36</v>
      </c>
      <c r="L151" s="109">
        <v>41490</v>
      </c>
      <c r="M151" s="109" t="s">
        <v>32</v>
      </c>
      <c r="N151" s="107" t="s">
        <v>32</v>
      </c>
      <c r="O151" s="107">
        <v>2382</v>
      </c>
      <c r="P151" s="110" t="s">
        <v>32</v>
      </c>
      <c r="Q151" s="107" t="s">
        <v>32</v>
      </c>
      <c r="R151" s="150" t="s">
        <v>32</v>
      </c>
      <c r="S151" s="106" t="s">
        <v>37</v>
      </c>
      <c r="T151" s="107" t="s">
        <v>32</v>
      </c>
      <c r="U151" s="107" t="s">
        <v>39</v>
      </c>
      <c r="V151" s="106" t="s">
        <v>376</v>
      </c>
      <c r="W151" s="112">
        <v>2.9</v>
      </c>
      <c r="X151" s="112">
        <v>4.0999999999999996</v>
      </c>
      <c r="Y151" s="112"/>
      <c r="Z151" s="112"/>
      <c r="AA151" s="31">
        <v>268372</v>
      </c>
      <c r="AB151" s="32">
        <v>45658</v>
      </c>
      <c r="AC151" s="113"/>
      <c r="AD151" s="113"/>
      <c r="AE151" s="113"/>
      <c r="AF151" s="113"/>
      <c r="AG151" s="112">
        <f t="shared" si="2"/>
        <v>0</v>
      </c>
    </row>
    <row r="152" spans="2:33" s="123" customFormat="1" ht="48" customHeight="1" x14ac:dyDescent="0.25">
      <c r="B152" s="106" t="s">
        <v>483</v>
      </c>
      <c r="C152" s="106" t="s">
        <v>484</v>
      </c>
      <c r="D152" s="106" t="s">
        <v>485</v>
      </c>
      <c r="E152" s="107" t="s">
        <v>32</v>
      </c>
      <c r="F152" s="106">
        <v>5</v>
      </c>
      <c r="G152" s="107" t="s">
        <v>32</v>
      </c>
      <c r="H152" s="107">
        <v>2025</v>
      </c>
      <c r="I152" s="108" t="s">
        <v>486</v>
      </c>
      <c r="J152" s="119" t="s">
        <v>35</v>
      </c>
      <c r="K152" s="119" t="s">
        <v>36</v>
      </c>
      <c r="L152" s="109" t="s">
        <v>32</v>
      </c>
      <c r="M152" s="109" t="s">
        <v>32</v>
      </c>
      <c r="N152" s="107" t="s">
        <v>32</v>
      </c>
      <c r="O152" s="107">
        <v>72</v>
      </c>
      <c r="P152" s="110">
        <v>12</v>
      </c>
      <c r="Q152" s="107" t="s">
        <v>32</v>
      </c>
      <c r="R152" s="150" t="s">
        <v>487</v>
      </c>
      <c r="S152" s="106" t="s">
        <v>57</v>
      </c>
      <c r="T152" s="107"/>
      <c r="U152" s="107" t="s">
        <v>59</v>
      </c>
      <c r="V152" s="106" t="s">
        <v>488</v>
      </c>
      <c r="W152" s="112">
        <v>4.5999999999999996</v>
      </c>
      <c r="X152" s="112">
        <v>6.6</v>
      </c>
      <c r="Y152" s="112">
        <v>12.1</v>
      </c>
      <c r="Z152" s="112"/>
      <c r="AA152" s="31">
        <v>286740</v>
      </c>
      <c r="AB152" s="32">
        <v>45998</v>
      </c>
      <c r="AC152" s="113"/>
      <c r="AD152" s="113"/>
      <c r="AE152" s="113"/>
      <c r="AF152" s="113"/>
      <c r="AG152" s="112">
        <f t="shared" si="2"/>
        <v>0</v>
      </c>
    </row>
    <row r="153" spans="2:33" s="123" customFormat="1" ht="48" customHeight="1" x14ac:dyDescent="0.25">
      <c r="B153" s="106" t="s">
        <v>483</v>
      </c>
      <c r="C153" s="106" t="s">
        <v>702</v>
      </c>
      <c r="D153" s="106" t="s">
        <v>485</v>
      </c>
      <c r="E153" s="107" t="s">
        <v>32</v>
      </c>
      <c r="F153" s="115">
        <v>5</v>
      </c>
      <c r="G153" s="136" t="s">
        <v>32</v>
      </c>
      <c r="H153" s="136">
        <v>2025</v>
      </c>
      <c r="I153" s="133" t="s">
        <v>703</v>
      </c>
      <c r="J153" s="134" t="s">
        <v>35</v>
      </c>
      <c r="K153" s="134" t="s">
        <v>36</v>
      </c>
      <c r="L153" s="109" t="s">
        <v>32</v>
      </c>
      <c r="M153" s="109" t="s">
        <v>32</v>
      </c>
      <c r="N153" s="107">
        <v>311</v>
      </c>
      <c r="O153" s="151">
        <v>72</v>
      </c>
      <c r="P153" s="107">
        <v>50</v>
      </c>
      <c r="Q153" s="107" t="s">
        <v>32</v>
      </c>
      <c r="R153" s="138" t="s">
        <v>704</v>
      </c>
      <c r="S153" s="115" t="s">
        <v>57</v>
      </c>
      <c r="T153" s="136" t="s">
        <v>32</v>
      </c>
      <c r="U153" s="106" t="s">
        <v>59</v>
      </c>
      <c r="V153" s="107" t="s">
        <v>488</v>
      </c>
      <c r="W153" s="112">
        <v>4.5999999999999996</v>
      </c>
      <c r="X153" s="112">
        <v>6.6</v>
      </c>
      <c r="Y153" s="112">
        <v>12.1</v>
      </c>
      <c r="Z153" s="112"/>
      <c r="AA153" s="31">
        <v>294393</v>
      </c>
      <c r="AB153" s="32">
        <v>46150</v>
      </c>
      <c r="AC153" s="113"/>
      <c r="AD153" s="113"/>
      <c r="AE153" s="113"/>
      <c r="AF153" s="113"/>
      <c r="AG153" s="112">
        <f t="shared" si="2"/>
        <v>0</v>
      </c>
    </row>
    <row r="154" spans="2:33" s="123" customFormat="1" ht="48" customHeight="1" x14ac:dyDescent="0.25">
      <c r="B154" s="106" t="s">
        <v>377</v>
      </c>
      <c r="C154" s="106" t="s">
        <v>378</v>
      </c>
      <c r="D154" s="106" t="s">
        <v>379</v>
      </c>
      <c r="E154" s="107">
        <v>2009</v>
      </c>
      <c r="F154" s="106">
        <v>15</v>
      </c>
      <c r="G154" s="107">
        <v>2009</v>
      </c>
      <c r="H154" s="107">
        <v>2024</v>
      </c>
      <c r="I154" s="108" t="s">
        <v>306</v>
      </c>
      <c r="J154" s="119" t="s">
        <v>35</v>
      </c>
      <c r="K154" s="119" t="s">
        <v>36</v>
      </c>
      <c r="L154" s="109" t="s">
        <v>32</v>
      </c>
      <c r="M154" s="109" t="s">
        <v>32</v>
      </c>
      <c r="N154" s="107" t="s">
        <v>32</v>
      </c>
      <c r="O154" s="107">
        <v>359</v>
      </c>
      <c r="P154" s="110" t="s">
        <v>32</v>
      </c>
      <c r="Q154" s="107" t="s">
        <v>32</v>
      </c>
      <c r="R154" s="150" t="s">
        <v>380</v>
      </c>
      <c r="S154" s="106" t="s">
        <v>37</v>
      </c>
      <c r="T154" s="107" t="s">
        <v>62</v>
      </c>
      <c r="U154" s="107" t="s">
        <v>39</v>
      </c>
      <c r="V154" s="106" t="s">
        <v>381</v>
      </c>
      <c r="W154" s="112">
        <v>3.6</v>
      </c>
      <c r="X154" s="112">
        <v>5.0999999999999996</v>
      </c>
      <c r="Y154" s="112"/>
      <c r="Z154" s="112"/>
      <c r="AA154" s="31">
        <v>257361</v>
      </c>
      <c r="AB154" s="32">
        <v>45658</v>
      </c>
      <c r="AC154" s="113"/>
      <c r="AD154" s="113"/>
      <c r="AE154" s="113"/>
      <c r="AF154" s="113"/>
      <c r="AG154" s="112">
        <f t="shared" si="2"/>
        <v>0</v>
      </c>
    </row>
    <row r="155" spans="2:33" s="123" customFormat="1" ht="48" customHeight="1" x14ac:dyDescent="0.25">
      <c r="B155" s="106" t="s">
        <v>382</v>
      </c>
      <c r="C155" s="106" t="s">
        <v>664</v>
      </c>
      <c r="D155" s="106" t="s">
        <v>662</v>
      </c>
      <c r="E155" s="107" t="s">
        <v>32</v>
      </c>
      <c r="F155" s="106">
        <v>5</v>
      </c>
      <c r="G155" s="107" t="s">
        <v>32</v>
      </c>
      <c r="H155" s="107">
        <v>2025</v>
      </c>
      <c r="I155" s="108" t="s">
        <v>540</v>
      </c>
      <c r="J155" s="119" t="s">
        <v>35</v>
      </c>
      <c r="K155" s="119" t="s">
        <v>36</v>
      </c>
      <c r="L155" s="109" t="s">
        <v>32</v>
      </c>
      <c r="M155" s="109">
        <v>45974</v>
      </c>
      <c r="N155" s="107" t="s">
        <v>32</v>
      </c>
      <c r="O155" s="107" t="s">
        <v>32</v>
      </c>
      <c r="P155" s="110" t="s">
        <v>32</v>
      </c>
      <c r="Q155" s="107" t="s">
        <v>665</v>
      </c>
      <c r="R155" s="150" t="s">
        <v>666</v>
      </c>
      <c r="S155" s="106" t="s">
        <v>37</v>
      </c>
      <c r="T155" s="107" t="s">
        <v>210</v>
      </c>
      <c r="U155" s="107" t="s">
        <v>39</v>
      </c>
      <c r="V155" s="106" t="s">
        <v>667</v>
      </c>
      <c r="W155" s="112">
        <v>2.4</v>
      </c>
      <c r="X155" s="112">
        <v>3.3000000000000003</v>
      </c>
      <c r="Y155" s="112"/>
      <c r="Z155" s="112"/>
      <c r="AA155" s="31">
        <v>294686</v>
      </c>
      <c r="AB155" s="32">
        <v>46131</v>
      </c>
      <c r="AC155" s="113"/>
      <c r="AD155" s="113"/>
      <c r="AE155" s="113"/>
      <c r="AF155" s="113"/>
      <c r="AG155" s="112">
        <f t="shared" si="2"/>
        <v>0</v>
      </c>
    </row>
    <row r="156" spans="2:33" s="123" customFormat="1" ht="48" customHeight="1" x14ac:dyDescent="0.25">
      <c r="B156" s="106" t="s">
        <v>382</v>
      </c>
      <c r="C156" s="106" t="s">
        <v>248</v>
      </c>
      <c r="D156" s="106" t="s">
        <v>109</v>
      </c>
      <c r="E156" s="107" t="s">
        <v>248</v>
      </c>
      <c r="F156" s="106">
        <v>15</v>
      </c>
      <c r="G156" s="107" t="s">
        <v>32</v>
      </c>
      <c r="H156" s="107">
        <v>2024</v>
      </c>
      <c r="I156" s="108" t="s">
        <v>110</v>
      </c>
      <c r="J156" s="119" t="s">
        <v>35</v>
      </c>
      <c r="K156" s="119" t="s">
        <v>36</v>
      </c>
      <c r="L156" s="109" t="s">
        <v>32</v>
      </c>
      <c r="M156" s="109">
        <v>45610</v>
      </c>
      <c r="N156" s="107" t="s">
        <v>32</v>
      </c>
      <c r="O156" s="107" t="s">
        <v>32</v>
      </c>
      <c r="P156" s="110" t="s">
        <v>32</v>
      </c>
      <c r="Q156" s="107" t="s">
        <v>383</v>
      </c>
      <c r="R156" s="150" t="s">
        <v>384</v>
      </c>
      <c r="S156" s="106" t="s">
        <v>37</v>
      </c>
      <c r="T156" s="107" t="s">
        <v>210</v>
      </c>
      <c r="U156" s="107" t="s">
        <v>39</v>
      </c>
      <c r="V156" s="106" t="s">
        <v>385</v>
      </c>
      <c r="W156" s="112">
        <v>4.1999999999999993</v>
      </c>
      <c r="X156" s="112"/>
      <c r="Y156" s="112"/>
      <c r="Z156" s="112"/>
      <c r="AA156" s="31">
        <v>270785</v>
      </c>
      <c r="AB156" s="32">
        <v>45658</v>
      </c>
      <c r="AC156" s="113"/>
      <c r="AD156" s="113"/>
      <c r="AE156" s="113"/>
      <c r="AF156" s="113"/>
      <c r="AG156" s="112">
        <f t="shared" si="2"/>
        <v>0</v>
      </c>
    </row>
    <row r="157" spans="2:33" s="123" customFormat="1" ht="48" customHeight="1" x14ac:dyDescent="0.25">
      <c r="B157" s="106" t="s">
        <v>563</v>
      </c>
      <c r="C157" s="106" t="s">
        <v>564</v>
      </c>
      <c r="D157" s="106" t="s">
        <v>547</v>
      </c>
      <c r="E157" s="107" t="s">
        <v>565</v>
      </c>
      <c r="F157" s="106">
        <v>13</v>
      </c>
      <c r="G157" s="107">
        <v>2012</v>
      </c>
      <c r="H157" s="107">
        <v>2025</v>
      </c>
      <c r="I157" s="108" t="s">
        <v>566</v>
      </c>
      <c r="J157" s="119" t="s">
        <v>35</v>
      </c>
      <c r="K157" s="119" t="s">
        <v>36</v>
      </c>
      <c r="L157" s="109">
        <v>40971</v>
      </c>
      <c r="M157" s="109">
        <v>45841</v>
      </c>
      <c r="N157" s="107">
        <v>704869</v>
      </c>
      <c r="O157" s="107" t="s">
        <v>32</v>
      </c>
      <c r="P157" s="110" t="s">
        <v>32</v>
      </c>
      <c r="Q157" s="107" t="s">
        <v>32</v>
      </c>
      <c r="R157" s="150" t="s">
        <v>32</v>
      </c>
      <c r="S157" s="106" t="s">
        <v>37</v>
      </c>
      <c r="T157" s="107" t="s">
        <v>38</v>
      </c>
      <c r="U157" s="107" t="s">
        <v>39</v>
      </c>
      <c r="V157" s="106" t="s">
        <v>548</v>
      </c>
      <c r="W157" s="112">
        <v>3</v>
      </c>
      <c r="X157" s="112">
        <v>4.3</v>
      </c>
      <c r="Y157" s="112"/>
      <c r="Z157" s="112"/>
      <c r="AA157" s="31">
        <v>288986</v>
      </c>
      <c r="AB157" s="32">
        <v>46088</v>
      </c>
      <c r="AC157" s="113"/>
      <c r="AD157" s="113"/>
      <c r="AE157" s="113"/>
      <c r="AF157" s="113"/>
      <c r="AG157" s="112">
        <f t="shared" si="2"/>
        <v>0</v>
      </c>
    </row>
    <row r="158" spans="2:33" s="130" customFormat="1" ht="48" customHeight="1" x14ac:dyDescent="0.25">
      <c r="B158" s="75" t="s">
        <v>386</v>
      </c>
      <c r="C158" s="75" t="s">
        <v>387</v>
      </c>
      <c r="D158" s="75" t="s">
        <v>388</v>
      </c>
      <c r="E158" s="74" t="s">
        <v>32</v>
      </c>
      <c r="F158" s="75" t="s">
        <v>33</v>
      </c>
      <c r="G158" s="74" t="s">
        <v>32</v>
      </c>
      <c r="H158" s="74">
        <v>2022</v>
      </c>
      <c r="I158" s="76" t="s">
        <v>190</v>
      </c>
      <c r="J158" s="126" t="s">
        <v>35</v>
      </c>
      <c r="K158" s="126" t="s">
        <v>36</v>
      </c>
      <c r="L158" s="77" t="s">
        <v>32</v>
      </c>
      <c r="M158" s="77" t="s">
        <v>389</v>
      </c>
      <c r="N158" s="74" t="s">
        <v>390</v>
      </c>
      <c r="O158" s="74" t="s">
        <v>32</v>
      </c>
      <c r="P158" s="78" t="s">
        <v>32</v>
      </c>
      <c r="Q158" s="74" t="s">
        <v>32</v>
      </c>
      <c r="R158" s="152" t="s">
        <v>391</v>
      </c>
      <c r="S158" s="75" t="s">
        <v>392</v>
      </c>
      <c r="T158" s="74" t="s">
        <v>32</v>
      </c>
      <c r="U158" s="74" t="s">
        <v>39</v>
      </c>
      <c r="V158" s="75" t="s">
        <v>393</v>
      </c>
      <c r="W158" s="80">
        <v>3.3000000000000003</v>
      </c>
      <c r="X158" s="80">
        <v>4.8999999999999995</v>
      </c>
      <c r="Y158" s="80">
        <v>9.1999999999999993</v>
      </c>
      <c r="Z158" s="80">
        <v>14.6</v>
      </c>
      <c r="AA158" s="38">
        <v>226335</v>
      </c>
      <c r="AB158" s="18">
        <v>45658</v>
      </c>
      <c r="AC158" s="81"/>
      <c r="AD158" s="81"/>
      <c r="AE158" s="81"/>
      <c r="AF158" s="81"/>
      <c r="AG158" s="80">
        <f t="shared" si="2"/>
        <v>0</v>
      </c>
    </row>
    <row r="159" spans="2:33" s="123" customFormat="1" ht="48" customHeight="1" x14ac:dyDescent="0.25">
      <c r="B159" s="106" t="s">
        <v>394</v>
      </c>
      <c r="C159" s="106" t="s">
        <v>395</v>
      </c>
      <c r="D159" s="106" t="s">
        <v>396</v>
      </c>
      <c r="E159" s="107" t="s">
        <v>394</v>
      </c>
      <c r="F159" s="106">
        <v>21</v>
      </c>
      <c r="G159" s="107">
        <v>2003</v>
      </c>
      <c r="H159" s="107">
        <v>2025</v>
      </c>
      <c r="I159" s="108" t="s">
        <v>397</v>
      </c>
      <c r="J159" s="119" t="s">
        <v>35</v>
      </c>
      <c r="K159" s="119" t="s">
        <v>36</v>
      </c>
      <c r="L159" s="109" t="s">
        <v>32</v>
      </c>
      <c r="M159" s="109" t="s">
        <v>254</v>
      </c>
      <c r="N159" s="107" t="s">
        <v>32</v>
      </c>
      <c r="O159" s="107">
        <v>822</v>
      </c>
      <c r="P159" s="110" t="s">
        <v>32</v>
      </c>
      <c r="Q159" s="107" t="s">
        <v>32</v>
      </c>
      <c r="R159" s="150" t="s">
        <v>398</v>
      </c>
      <c r="S159" s="106" t="s">
        <v>57</v>
      </c>
      <c r="T159" s="107" t="s">
        <v>58</v>
      </c>
      <c r="U159" s="107" t="s">
        <v>59</v>
      </c>
      <c r="V159" s="106" t="s">
        <v>399</v>
      </c>
      <c r="W159" s="112">
        <v>6.6</v>
      </c>
      <c r="X159" s="112">
        <v>9.6</v>
      </c>
      <c r="Y159" s="112"/>
      <c r="Z159" s="112"/>
      <c r="AA159" s="31">
        <v>276399</v>
      </c>
      <c r="AB159" s="32">
        <v>45875</v>
      </c>
      <c r="AC159" s="113"/>
      <c r="AD159" s="113"/>
      <c r="AE159" s="113"/>
      <c r="AF159" s="113"/>
      <c r="AG159" s="112">
        <f t="shared" si="2"/>
        <v>0</v>
      </c>
    </row>
    <row r="160" spans="2:33" s="123" customFormat="1" ht="48" customHeight="1" x14ac:dyDescent="0.25">
      <c r="B160" s="117" t="s">
        <v>400</v>
      </c>
      <c r="C160" s="117" t="s">
        <v>401</v>
      </c>
      <c r="D160" s="118" t="s">
        <v>401</v>
      </c>
      <c r="E160" s="118" t="s">
        <v>32</v>
      </c>
      <c r="F160" s="117" t="s">
        <v>33</v>
      </c>
      <c r="G160" s="118" t="s">
        <v>32</v>
      </c>
      <c r="H160" s="117">
        <v>2021</v>
      </c>
      <c r="I160" s="119" t="s">
        <v>43</v>
      </c>
      <c r="J160" s="119" t="s">
        <v>32</v>
      </c>
      <c r="K160" s="119" t="s">
        <v>36</v>
      </c>
      <c r="L160" s="120" t="s">
        <v>32</v>
      </c>
      <c r="M160" s="120" t="s">
        <v>32</v>
      </c>
      <c r="N160" s="118" t="s">
        <v>32</v>
      </c>
      <c r="O160" s="118" t="s">
        <v>32</v>
      </c>
      <c r="P160" s="121" t="s">
        <v>32</v>
      </c>
      <c r="Q160" s="118" t="s">
        <v>32</v>
      </c>
      <c r="R160" s="139" t="s">
        <v>402</v>
      </c>
      <c r="S160" s="117" t="s">
        <v>205</v>
      </c>
      <c r="T160" s="118" t="s">
        <v>32</v>
      </c>
      <c r="U160" s="117" t="s">
        <v>135</v>
      </c>
      <c r="V160" s="117" t="s">
        <v>403</v>
      </c>
      <c r="W160" s="112">
        <v>0.9</v>
      </c>
      <c r="X160" s="112">
        <v>1.1000000000000001</v>
      </c>
      <c r="Y160" s="112"/>
      <c r="Z160" s="112"/>
      <c r="AA160" s="31">
        <v>188545</v>
      </c>
      <c r="AB160" s="32">
        <v>45658</v>
      </c>
      <c r="AC160" s="113"/>
      <c r="AD160" s="113"/>
      <c r="AE160" s="113"/>
      <c r="AF160" s="113"/>
      <c r="AG160" s="112">
        <f t="shared" si="2"/>
        <v>0</v>
      </c>
    </row>
    <row r="161" spans="2:33" s="123" customFormat="1" ht="48" customHeight="1" x14ac:dyDescent="0.25">
      <c r="B161" s="117" t="s">
        <v>598</v>
      </c>
      <c r="C161" s="117" t="s">
        <v>599</v>
      </c>
      <c r="D161" s="118" t="s">
        <v>599</v>
      </c>
      <c r="E161" s="118" t="s">
        <v>32</v>
      </c>
      <c r="F161" s="117" t="s">
        <v>33</v>
      </c>
      <c r="G161" s="118" t="s">
        <v>32</v>
      </c>
      <c r="H161" s="117">
        <v>2025</v>
      </c>
      <c r="I161" s="119" t="s">
        <v>600</v>
      </c>
      <c r="J161" s="119" t="s">
        <v>35</v>
      </c>
      <c r="K161" s="119" t="s">
        <v>36</v>
      </c>
      <c r="L161" s="120" t="s">
        <v>32</v>
      </c>
      <c r="M161" s="120" t="s">
        <v>32</v>
      </c>
      <c r="N161" s="118" t="s">
        <v>32</v>
      </c>
      <c r="O161" s="118" t="s">
        <v>32</v>
      </c>
      <c r="P161" s="121" t="s">
        <v>32</v>
      </c>
      <c r="Q161" s="118" t="s">
        <v>32</v>
      </c>
      <c r="R161" s="139" t="s">
        <v>32</v>
      </c>
      <c r="S161" s="117" t="s">
        <v>57</v>
      </c>
      <c r="T161" s="118" t="s">
        <v>313</v>
      </c>
      <c r="U161" s="117" t="s">
        <v>59</v>
      </c>
      <c r="V161" s="117" t="s">
        <v>32</v>
      </c>
      <c r="W161" s="112">
        <v>2.8000000000000003</v>
      </c>
      <c r="X161" s="112">
        <v>3.9</v>
      </c>
      <c r="Y161" s="112"/>
      <c r="Z161" s="112"/>
      <c r="AA161" s="31">
        <v>291246</v>
      </c>
      <c r="AB161" s="32">
        <v>46115</v>
      </c>
      <c r="AC161" s="113"/>
      <c r="AD161" s="113"/>
      <c r="AE161" s="113"/>
      <c r="AF161" s="113"/>
      <c r="AG161" s="112">
        <f t="shared" si="2"/>
        <v>0</v>
      </c>
    </row>
    <row r="162" spans="2:33" s="130" customFormat="1" ht="48" customHeight="1" x14ac:dyDescent="0.25">
      <c r="B162" s="124" t="s">
        <v>404</v>
      </c>
      <c r="C162" s="124" t="s">
        <v>172</v>
      </c>
      <c r="D162" s="125" t="s">
        <v>172</v>
      </c>
      <c r="E162" s="125" t="s">
        <v>32</v>
      </c>
      <c r="F162" s="124">
        <v>12</v>
      </c>
      <c r="G162" s="125" t="s">
        <v>32</v>
      </c>
      <c r="H162" s="124" t="s">
        <v>32</v>
      </c>
      <c r="I162" s="126" t="s">
        <v>147</v>
      </c>
      <c r="J162" s="126" t="s">
        <v>35</v>
      </c>
      <c r="K162" s="126" t="s">
        <v>36</v>
      </c>
      <c r="L162" s="127" t="s">
        <v>32</v>
      </c>
      <c r="M162" s="127" t="s">
        <v>32</v>
      </c>
      <c r="N162" s="125" t="s">
        <v>32</v>
      </c>
      <c r="O162" s="125" t="s">
        <v>32</v>
      </c>
      <c r="P162" s="128" t="s">
        <v>32</v>
      </c>
      <c r="Q162" s="125" t="s">
        <v>405</v>
      </c>
      <c r="R162" s="68" t="s">
        <v>406</v>
      </c>
      <c r="S162" s="124" t="s">
        <v>37</v>
      </c>
      <c r="T162" s="125" t="s">
        <v>50</v>
      </c>
      <c r="U162" s="124" t="s">
        <v>39</v>
      </c>
      <c r="V162" s="124" t="s">
        <v>407</v>
      </c>
      <c r="W162" s="80">
        <v>1.9000000000000001</v>
      </c>
      <c r="X162" s="80">
        <v>2.6</v>
      </c>
      <c r="Y162" s="80">
        <v>4.5</v>
      </c>
      <c r="Z162" s="80">
        <v>7.1999999999999993</v>
      </c>
      <c r="AA162" s="38">
        <v>129707</v>
      </c>
      <c r="AB162" s="18">
        <v>45658</v>
      </c>
      <c r="AC162" s="81"/>
      <c r="AD162" s="81"/>
      <c r="AE162" s="81"/>
      <c r="AF162" s="81"/>
      <c r="AG162" s="80">
        <f t="shared" si="2"/>
        <v>0</v>
      </c>
    </row>
    <row r="163" spans="2:33" s="130" customFormat="1" ht="48" customHeight="1" x14ac:dyDescent="0.25">
      <c r="B163" s="124" t="s">
        <v>404</v>
      </c>
      <c r="C163" s="124" t="s">
        <v>783</v>
      </c>
      <c r="D163" s="125" t="s">
        <v>32</v>
      </c>
      <c r="E163" s="125" t="s">
        <v>784</v>
      </c>
      <c r="F163" s="124">
        <v>22</v>
      </c>
      <c r="G163" s="125">
        <v>1995</v>
      </c>
      <c r="H163" s="124">
        <v>2018</v>
      </c>
      <c r="I163" s="126" t="s">
        <v>140</v>
      </c>
      <c r="J163" s="126" t="s">
        <v>35</v>
      </c>
      <c r="K163" s="126" t="s">
        <v>36</v>
      </c>
      <c r="L163" s="127">
        <v>35047</v>
      </c>
      <c r="M163" s="127">
        <v>43152</v>
      </c>
      <c r="N163" s="125">
        <v>1945</v>
      </c>
      <c r="O163" s="125">
        <v>283</v>
      </c>
      <c r="P163" s="128" t="s">
        <v>32</v>
      </c>
      <c r="Q163" s="125" t="s">
        <v>32</v>
      </c>
      <c r="R163" s="68" t="s">
        <v>32</v>
      </c>
      <c r="S163" s="124" t="s">
        <v>37</v>
      </c>
      <c r="T163" s="125" t="s">
        <v>50</v>
      </c>
      <c r="U163" s="124" t="s">
        <v>39</v>
      </c>
      <c r="V163" s="124" t="s">
        <v>785</v>
      </c>
      <c r="W163" s="80">
        <v>2.9</v>
      </c>
      <c r="X163" s="80">
        <v>4.0999999999999996</v>
      </c>
      <c r="Y163" s="80">
        <v>7.3</v>
      </c>
      <c r="Z163" s="80">
        <v>11.9</v>
      </c>
      <c r="AA163" s="38">
        <v>108178</v>
      </c>
      <c r="AB163" s="18">
        <v>46225</v>
      </c>
      <c r="AC163" s="81"/>
      <c r="AD163" s="81"/>
      <c r="AE163" s="81"/>
      <c r="AF163" s="81"/>
      <c r="AG163" s="80">
        <f t="shared" si="2"/>
        <v>0</v>
      </c>
    </row>
    <row r="164" spans="2:33" s="130" customFormat="1" ht="48" customHeight="1" x14ac:dyDescent="0.25">
      <c r="B164" s="124" t="s">
        <v>404</v>
      </c>
      <c r="C164" s="124" t="s">
        <v>786</v>
      </c>
      <c r="D164" s="125" t="s">
        <v>32</v>
      </c>
      <c r="E164" s="125" t="s">
        <v>787</v>
      </c>
      <c r="F164" s="124">
        <v>25</v>
      </c>
      <c r="G164" s="125">
        <v>1996</v>
      </c>
      <c r="H164" s="124">
        <v>2021</v>
      </c>
      <c r="I164" s="126" t="s">
        <v>788</v>
      </c>
      <c r="J164" s="126" t="s">
        <v>35</v>
      </c>
      <c r="K164" s="126" t="s">
        <v>36</v>
      </c>
      <c r="L164" s="127" t="s">
        <v>789</v>
      </c>
      <c r="M164" s="127" t="s">
        <v>790</v>
      </c>
      <c r="N164" s="125" t="s">
        <v>32</v>
      </c>
      <c r="O164" s="125">
        <v>242</v>
      </c>
      <c r="P164" s="128" t="s">
        <v>32</v>
      </c>
      <c r="Q164" s="125" t="s">
        <v>32</v>
      </c>
      <c r="R164" s="68" t="s">
        <v>32</v>
      </c>
      <c r="S164" s="124" t="s">
        <v>37</v>
      </c>
      <c r="T164" s="125" t="s">
        <v>50</v>
      </c>
      <c r="U164" s="124" t="s">
        <v>39</v>
      </c>
      <c r="V164" s="124" t="s">
        <v>785</v>
      </c>
      <c r="W164" s="80">
        <v>7.3999999999999995</v>
      </c>
      <c r="X164" s="80">
        <v>10.9</v>
      </c>
      <c r="Y164" s="80">
        <v>20.200000000000003</v>
      </c>
      <c r="Z164" s="80">
        <v>33</v>
      </c>
      <c r="AA164" s="38">
        <v>202726</v>
      </c>
      <c r="AB164" s="18">
        <v>46225</v>
      </c>
      <c r="AC164" s="81"/>
      <c r="AD164" s="81"/>
      <c r="AE164" s="81"/>
      <c r="AF164" s="81"/>
      <c r="AG164" s="80">
        <f t="shared" si="2"/>
        <v>0</v>
      </c>
    </row>
    <row r="165" spans="2:33" s="130" customFormat="1" ht="48" customHeight="1" x14ac:dyDescent="0.25">
      <c r="B165" s="124" t="s">
        <v>404</v>
      </c>
      <c r="C165" s="124" t="s">
        <v>791</v>
      </c>
      <c r="D165" s="125" t="s">
        <v>792</v>
      </c>
      <c r="E165" s="125" t="s">
        <v>793</v>
      </c>
      <c r="F165" s="124">
        <v>17</v>
      </c>
      <c r="G165" s="125">
        <v>2008</v>
      </c>
      <c r="H165" s="124">
        <v>2025</v>
      </c>
      <c r="I165" s="126" t="s">
        <v>412</v>
      </c>
      <c r="J165" s="126" t="s">
        <v>35</v>
      </c>
      <c r="K165" s="126" t="s">
        <v>36</v>
      </c>
      <c r="L165" s="127" t="s">
        <v>32</v>
      </c>
      <c r="M165" s="127" t="s">
        <v>32</v>
      </c>
      <c r="N165" s="125" t="s">
        <v>32</v>
      </c>
      <c r="O165" s="125">
        <v>207</v>
      </c>
      <c r="P165" s="128" t="s">
        <v>32</v>
      </c>
      <c r="Q165" s="125" t="s">
        <v>32</v>
      </c>
      <c r="R165" s="68" t="s">
        <v>32</v>
      </c>
      <c r="S165" s="124" t="s">
        <v>37</v>
      </c>
      <c r="T165" s="125" t="s">
        <v>50</v>
      </c>
      <c r="U165" s="124" t="s">
        <v>39</v>
      </c>
      <c r="V165" s="124" t="s">
        <v>794</v>
      </c>
      <c r="W165" s="80">
        <v>5.8999999999999995</v>
      </c>
      <c r="X165" s="80">
        <v>8.6</v>
      </c>
      <c r="Y165" s="80">
        <v>15.9</v>
      </c>
      <c r="Z165" s="80">
        <v>25.900000000000002</v>
      </c>
      <c r="AA165" s="38">
        <v>281139</v>
      </c>
      <c r="AB165" s="18">
        <v>46225</v>
      </c>
      <c r="AC165" s="81"/>
      <c r="AD165" s="81"/>
      <c r="AE165" s="81"/>
      <c r="AF165" s="81"/>
      <c r="AG165" s="80">
        <f t="shared" si="2"/>
        <v>0</v>
      </c>
    </row>
    <row r="166" spans="2:33" s="123" customFormat="1" ht="48" customHeight="1" x14ac:dyDescent="0.25">
      <c r="B166" s="117" t="s">
        <v>408</v>
      </c>
      <c r="C166" s="117" t="s">
        <v>804</v>
      </c>
      <c r="D166" s="118" t="s">
        <v>32</v>
      </c>
      <c r="E166" s="118" t="s">
        <v>805</v>
      </c>
      <c r="F166" s="117">
        <v>33</v>
      </c>
      <c r="G166" s="118">
        <v>1992</v>
      </c>
      <c r="H166" s="117">
        <v>2026</v>
      </c>
      <c r="I166" s="119" t="s">
        <v>806</v>
      </c>
      <c r="J166" s="119" t="s">
        <v>35</v>
      </c>
      <c r="K166" s="119" t="s">
        <v>36</v>
      </c>
      <c r="L166" s="120" t="s">
        <v>807</v>
      </c>
      <c r="M166" s="120" t="s">
        <v>808</v>
      </c>
      <c r="N166" s="118">
        <v>101159</v>
      </c>
      <c r="O166" s="118" t="s">
        <v>32</v>
      </c>
      <c r="P166" s="121" t="s">
        <v>32</v>
      </c>
      <c r="Q166" s="118" t="s">
        <v>32</v>
      </c>
      <c r="R166" s="139" t="s">
        <v>32</v>
      </c>
      <c r="S166" s="117" t="s">
        <v>37</v>
      </c>
      <c r="T166" s="118" t="s">
        <v>62</v>
      </c>
      <c r="U166" s="117" t="s">
        <v>39</v>
      </c>
      <c r="V166" s="117" t="s">
        <v>794</v>
      </c>
      <c r="W166" s="112">
        <v>9.5</v>
      </c>
      <c r="X166" s="112">
        <v>14</v>
      </c>
      <c r="Y166" s="112"/>
      <c r="Z166" s="112"/>
      <c r="AA166" s="31">
        <v>305422</v>
      </c>
      <c r="AB166" s="32">
        <v>46258</v>
      </c>
      <c r="AC166" s="113"/>
      <c r="AD166" s="113"/>
      <c r="AE166" s="113"/>
      <c r="AF166" s="113"/>
      <c r="AG166" s="112">
        <f t="shared" si="2"/>
        <v>0</v>
      </c>
    </row>
    <row r="167" spans="2:33" s="123" customFormat="1" ht="48" customHeight="1" x14ac:dyDescent="0.25">
      <c r="B167" s="106" t="s">
        <v>408</v>
      </c>
      <c r="C167" s="106" t="s">
        <v>409</v>
      </c>
      <c r="D167" s="107" t="s">
        <v>410</v>
      </c>
      <c r="E167" s="107" t="s">
        <v>411</v>
      </c>
      <c r="F167" s="115">
        <v>17</v>
      </c>
      <c r="G167" s="136">
        <v>2006</v>
      </c>
      <c r="H167" s="136" t="s">
        <v>32</v>
      </c>
      <c r="I167" s="133" t="s">
        <v>412</v>
      </c>
      <c r="J167" s="134" t="s">
        <v>35</v>
      </c>
      <c r="K167" s="108" t="s">
        <v>36</v>
      </c>
      <c r="L167" s="135">
        <v>38944</v>
      </c>
      <c r="M167" s="135" t="s">
        <v>32</v>
      </c>
      <c r="N167" s="136" t="s">
        <v>411</v>
      </c>
      <c r="O167" s="137">
        <v>222</v>
      </c>
      <c r="P167" s="137" t="s">
        <v>32</v>
      </c>
      <c r="Q167" s="107" t="s">
        <v>32</v>
      </c>
      <c r="R167" s="138" t="s">
        <v>32</v>
      </c>
      <c r="S167" s="115" t="s">
        <v>37</v>
      </c>
      <c r="T167" s="136" t="s">
        <v>62</v>
      </c>
      <c r="U167" s="106" t="s">
        <v>39</v>
      </c>
      <c r="V167" s="106" t="s">
        <v>413</v>
      </c>
      <c r="W167" s="112">
        <v>4.0999999999999996</v>
      </c>
      <c r="X167" s="112">
        <v>5.8999999999999995</v>
      </c>
      <c r="Y167" s="112"/>
      <c r="Z167" s="112"/>
      <c r="AA167" s="31">
        <v>247309</v>
      </c>
      <c r="AB167" s="32">
        <v>45963</v>
      </c>
      <c r="AC167" s="113"/>
      <c r="AD167" s="113"/>
      <c r="AE167" s="113"/>
      <c r="AF167" s="113"/>
      <c r="AG167" s="112">
        <f t="shared" si="2"/>
        <v>0</v>
      </c>
    </row>
    <row r="168" spans="2:33" s="130" customFormat="1" ht="48" customHeight="1" x14ac:dyDescent="0.25">
      <c r="B168" s="124" t="s">
        <v>414</v>
      </c>
      <c r="C168" s="124" t="s">
        <v>415</v>
      </c>
      <c r="D168" s="125" t="s">
        <v>415</v>
      </c>
      <c r="E168" s="125" t="s">
        <v>32</v>
      </c>
      <c r="F168" s="124" t="s">
        <v>33</v>
      </c>
      <c r="G168" s="125" t="s">
        <v>32</v>
      </c>
      <c r="H168" s="124"/>
      <c r="I168" s="126" t="s">
        <v>190</v>
      </c>
      <c r="J168" s="126" t="s">
        <v>35</v>
      </c>
      <c r="K168" s="126" t="s">
        <v>36</v>
      </c>
      <c r="L168" s="127" t="s">
        <v>32</v>
      </c>
      <c r="M168" s="127"/>
      <c r="N168" s="125" t="s">
        <v>32</v>
      </c>
      <c r="O168" s="125" t="s">
        <v>32</v>
      </c>
      <c r="P168" s="128" t="s">
        <v>32</v>
      </c>
      <c r="Q168" s="125"/>
      <c r="R168" s="68" t="s">
        <v>416</v>
      </c>
      <c r="S168" s="124" t="s">
        <v>37</v>
      </c>
      <c r="T168" s="125" t="s">
        <v>38</v>
      </c>
      <c r="U168" s="124" t="s">
        <v>39</v>
      </c>
      <c r="V168" s="124" t="s">
        <v>417</v>
      </c>
      <c r="W168" s="80">
        <v>1.6</v>
      </c>
      <c r="X168" s="80">
        <v>2.1</v>
      </c>
      <c r="Y168" s="80">
        <v>3.5</v>
      </c>
      <c r="Z168" s="80">
        <v>5.6</v>
      </c>
      <c r="AA168" s="38">
        <v>174222</v>
      </c>
      <c r="AB168" s="18">
        <v>45658</v>
      </c>
      <c r="AC168" s="81"/>
      <c r="AD168" s="81"/>
      <c r="AE168" s="81"/>
      <c r="AF168" s="81"/>
      <c r="AG168" s="80">
        <f t="shared" si="2"/>
        <v>0</v>
      </c>
    </row>
    <row r="169" spans="2:33" s="130" customFormat="1" ht="48" customHeight="1" x14ac:dyDescent="0.25">
      <c r="B169" s="124" t="s">
        <v>419</v>
      </c>
      <c r="C169" s="124" t="s">
        <v>420</v>
      </c>
      <c r="D169" s="125" t="s">
        <v>39</v>
      </c>
      <c r="E169" s="125" t="s">
        <v>421</v>
      </c>
      <c r="F169" s="124">
        <v>3</v>
      </c>
      <c r="G169" s="125" t="s">
        <v>32</v>
      </c>
      <c r="H169" s="124" t="s">
        <v>32</v>
      </c>
      <c r="I169" s="126" t="s">
        <v>43</v>
      </c>
      <c r="J169" s="126" t="s">
        <v>35</v>
      </c>
      <c r="K169" s="126" t="s">
        <v>36</v>
      </c>
      <c r="L169" s="127" t="s">
        <v>32</v>
      </c>
      <c r="M169" s="127" t="s">
        <v>32</v>
      </c>
      <c r="N169" s="125" t="s">
        <v>32</v>
      </c>
      <c r="O169" s="125" t="s">
        <v>32</v>
      </c>
      <c r="P169" s="128" t="s">
        <v>32</v>
      </c>
      <c r="Q169" s="125" t="s">
        <v>32</v>
      </c>
      <c r="R169" s="68" t="s">
        <v>422</v>
      </c>
      <c r="S169" s="124" t="s">
        <v>57</v>
      </c>
      <c r="T169" s="125" t="s">
        <v>362</v>
      </c>
      <c r="U169" s="124" t="s">
        <v>39</v>
      </c>
      <c r="V169" s="124" t="s">
        <v>423</v>
      </c>
      <c r="W169" s="91">
        <v>2.9</v>
      </c>
      <c r="X169" s="91">
        <v>4.0999999999999996</v>
      </c>
      <c r="Y169" s="91">
        <v>7.3</v>
      </c>
      <c r="Z169" s="91">
        <v>11.9</v>
      </c>
      <c r="AA169" s="43">
        <v>32193</v>
      </c>
      <c r="AB169" s="18">
        <v>45900</v>
      </c>
      <c r="AC169" s="81"/>
      <c r="AD169" s="81"/>
      <c r="AE169" s="81"/>
      <c r="AF169" s="81"/>
      <c r="AG169" s="91">
        <f t="shared" si="2"/>
        <v>0</v>
      </c>
    </row>
    <row r="170" spans="2:33" s="123" customFormat="1" ht="48" customHeight="1" x14ac:dyDescent="0.25">
      <c r="B170" s="115" t="s">
        <v>424</v>
      </c>
      <c r="C170" s="106" t="s">
        <v>522</v>
      </c>
      <c r="D170" s="106" t="s">
        <v>522</v>
      </c>
      <c r="E170" s="107" t="s">
        <v>32</v>
      </c>
      <c r="F170" s="115" t="s">
        <v>33</v>
      </c>
      <c r="G170" s="136" t="s">
        <v>32</v>
      </c>
      <c r="H170" s="136">
        <v>2021</v>
      </c>
      <c r="I170" s="133" t="s">
        <v>523</v>
      </c>
      <c r="J170" s="134" t="s">
        <v>35</v>
      </c>
      <c r="K170" s="108" t="s">
        <v>36</v>
      </c>
      <c r="L170" s="135" t="s">
        <v>32</v>
      </c>
      <c r="M170" s="135" t="s">
        <v>32</v>
      </c>
      <c r="N170" s="136" t="s">
        <v>32</v>
      </c>
      <c r="O170" s="137" t="s">
        <v>32</v>
      </c>
      <c r="P170" s="137" t="s">
        <v>32</v>
      </c>
      <c r="Q170" s="107" t="s">
        <v>32</v>
      </c>
      <c r="R170" s="140" t="s">
        <v>524</v>
      </c>
      <c r="S170" s="115" t="s">
        <v>57</v>
      </c>
      <c r="T170" s="136" t="s">
        <v>153</v>
      </c>
      <c r="U170" s="106" t="s">
        <v>59</v>
      </c>
      <c r="V170" s="106" t="s">
        <v>71</v>
      </c>
      <c r="W170" s="112">
        <v>1.7000000000000002</v>
      </c>
      <c r="X170" s="112">
        <v>2.4</v>
      </c>
      <c r="Y170" s="112"/>
      <c r="Z170" s="112"/>
      <c r="AA170" s="41">
        <v>118686</v>
      </c>
      <c r="AB170" s="32">
        <v>46068</v>
      </c>
      <c r="AC170" s="113"/>
      <c r="AD170" s="113"/>
      <c r="AE170" s="113"/>
      <c r="AF170" s="113"/>
      <c r="AG170" s="112">
        <f t="shared" si="2"/>
        <v>0</v>
      </c>
    </row>
    <row r="171" spans="2:33" s="130" customFormat="1" ht="48" customHeight="1" x14ac:dyDescent="0.25">
      <c r="B171" s="124" t="s">
        <v>424</v>
      </c>
      <c r="C171" s="124" t="s">
        <v>425</v>
      </c>
      <c r="D171" s="125" t="s">
        <v>426</v>
      </c>
      <c r="E171" s="125" t="s">
        <v>427</v>
      </c>
      <c r="F171" s="124" t="s">
        <v>33</v>
      </c>
      <c r="G171" s="125" t="s">
        <v>32</v>
      </c>
      <c r="H171" s="124" t="s">
        <v>32</v>
      </c>
      <c r="I171" s="126" t="s">
        <v>428</v>
      </c>
      <c r="J171" s="126" t="s">
        <v>35</v>
      </c>
      <c r="K171" s="126" t="s">
        <v>36</v>
      </c>
      <c r="L171" s="127" t="s">
        <v>32</v>
      </c>
      <c r="M171" s="127" t="s">
        <v>32</v>
      </c>
      <c r="N171" s="125" t="s">
        <v>32</v>
      </c>
      <c r="O171" s="125" t="s">
        <v>32</v>
      </c>
      <c r="P171" s="128" t="s">
        <v>32</v>
      </c>
      <c r="Q171" s="125" t="s">
        <v>429</v>
      </c>
      <c r="R171" s="68" t="s">
        <v>430</v>
      </c>
      <c r="S171" s="124" t="s">
        <v>57</v>
      </c>
      <c r="T171" s="125" t="s">
        <v>153</v>
      </c>
      <c r="U171" s="124" t="s">
        <v>102</v>
      </c>
      <c r="V171" s="124" t="s">
        <v>71</v>
      </c>
      <c r="W171" s="91">
        <v>1.6</v>
      </c>
      <c r="X171" s="91">
        <v>2.1</v>
      </c>
      <c r="Y171" s="91">
        <v>3.5</v>
      </c>
      <c r="Z171" s="91">
        <v>5.6</v>
      </c>
      <c r="AA171" s="43">
        <v>183252</v>
      </c>
      <c r="AB171" s="18">
        <v>45658</v>
      </c>
      <c r="AC171" s="81"/>
      <c r="AD171" s="81"/>
      <c r="AE171" s="81"/>
      <c r="AF171" s="81"/>
      <c r="AG171" s="91">
        <f t="shared" si="2"/>
        <v>0</v>
      </c>
    </row>
    <row r="172" spans="2:33" s="130" customFormat="1" ht="48" customHeight="1" x14ac:dyDescent="0.25">
      <c r="B172" s="124" t="s">
        <v>431</v>
      </c>
      <c r="C172" s="124" t="s">
        <v>368</v>
      </c>
      <c r="D172" s="125" t="s">
        <v>368</v>
      </c>
      <c r="E172" s="125" t="s">
        <v>32</v>
      </c>
      <c r="F172" s="124">
        <v>12</v>
      </c>
      <c r="G172" s="125" t="s">
        <v>32</v>
      </c>
      <c r="H172" s="124">
        <v>2023</v>
      </c>
      <c r="I172" s="126" t="s">
        <v>345</v>
      </c>
      <c r="J172" s="126" t="s">
        <v>35</v>
      </c>
      <c r="K172" s="126" t="s">
        <v>36</v>
      </c>
      <c r="L172" s="127" t="s">
        <v>32</v>
      </c>
      <c r="M172" s="127" t="s">
        <v>32</v>
      </c>
      <c r="N172" s="125" t="s">
        <v>32</v>
      </c>
      <c r="O172" s="125" t="s">
        <v>32</v>
      </c>
      <c r="P172" s="128" t="s">
        <v>32</v>
      </c>
      <c r="Q172" s="125" t="s">
        <v>432</v>
      </c>
      <c r="R172" s="68" t="s">
        <v>433</v>
      </c>
      <c r="S172" s="124" t="s">
        <v>57</v>
      </c>
      <c r="T172" s="125" t="s">
        <v>153</v>
      </c>
      <c r="U172" s="124" t="s">
        <v>59</v>
      </c>
      <c r="V172" s="124" t="s">
        <v>70</v>
      </c>
      <c r="W172" s="91">
        <v>2.6</v>
      </c>
      <c r="X172" s="91">
        <v>3.6</v>
      </c>
      <c r="Y172" s="91">
        <v>6.3999999999999995</v>
      </c>
      <c r="Z172" s="91">
        <v>10.299999999999999</v>
      </c>
      <c r="AA172" s="43">
        <v>240972</v>
      </c>
      <c r="AB172" s="18">
        <v>45658</v>
      </c>
      <c r="AC172" s="81"/>
      <c r="AD172" s="81"/>
      <c r="AE172" s="81"/>
      <c r="AF172" s="81"/>
      <c r="AG172" s="91">
        <f t="shared" si="2"/>
        <v>0</v>
      </c>
    </row>
    <row r="173" spans="2:33" s="130" customFormat="1" ht="48" customHeight="1" x14ac:dyDescent="0.25">
      <c r="B173" s="124" t="s">
        <v>434</v>
      </c>
      <c r="C173" s="124" t="s">
        <v>435</v>
      </c>
      <c r="D173" s="124" t="s">
        <v>435</v>
      </c>
      <c r="E173" s="125" t="s">
        <v>32</v>
      </c>
      <c r="F173" s="124" t="s">
        <v>33</v>
      </c>
      <c r="G173" s="125" t="s">
        <v>32</v>
      </c>
      <c r="H173" s="124" t="s">
        <v>32</v>
      </c>
      <c r="I173" s="126" t="s">
        <v>436</v>
      </c>
      <c r="J173" s="126" t="s">
        <v>35</v>
      </c>
      <c r="K173" s="126" t="s">
        <v>32</v>
      </c>
      <c r="L173" s="127" t="s">
        <v>32</v>
      </c>
      <c r="M173" s="127" t="s">
        <v>32</v>
      </c>
      <c r="N173" s="125" t="s">
        <v>32</v>
      </c>
      <c r="O173" s="125" t="s">
        <v>32</v>
      </c>
      <c r="P173" s="128" t="s">
        <v>32</v>
      </c>
      <c r="Q173" s="125" t="s">
        <v>437</v>
      </c>
      <c r="R173" s="68" t="s">
        <v>438</v>
      </c>
      <c r="S173" s="124" t="s">
        <v>57</v>
      </c>
      <c r="T173" s="125" t="s">
        <v>153</v>
      </c>
      <c r="U173" s="124" t="s">
        <v>59</v>
      </c>
      <c r="V173" s="124" t="s">
        <v>439</v>
      </c>
      <c r="W173" s="80">
        <v>2</v>
      </c>
      <c r="X173" s="80">
        <v>2.7</v>
      </c>
      <c r="Y173" s="80">
        <v>4.5999999999999996</v>
      </c>
      <c r="Z173" s="80">
        <v>7.5</v>
      </c>
      <c r="AA173" s="39">
        <v>231242</v>
      </c>
      <c r="AB173" s="18">
        <v>45658</v>
      </c>
      <c r="AC173" s="81"/>
      <c r="AD173" s="81"/>
      <c r="AE173" s="81"/>
      <c r="AF173" s="81"/>
      <c r="AG173" s="80">
        <f t="shared" si="2"/>
        <v>0</v>
      </c>
    </row>
    <row r="174" spans="2:33" s="130" customFormat="1" ht="36" customHeight="1" x14ac:dyDescent="0.25">
      <c r="B174" s="124"/>
      <c r="C174" s="124"/>
      <c r="D174" s="124"/>
      <c r="E174" s="125"/>
      <c r="F174" s="148"/>
      <c r="G174" s="153"/>
      <c r="H174" s="153"/>
      <c r="I174" s="154"/>
      <c r="J174" s="126"/>
      <c r="K174" s="126"/>
      <c r="L174" s="155"/>
      <c r="M174" s="155"/>
      <c r="N174" s="153"/>
      <c r="O174" s="153"/>
      <c r="P174" s="155"/>
      <c r="Q174" s="124"/>
      <c r="R174" s="154"/>
      <c r="S174" s="148"/>
      <c r="T174" s="153"/>
      <c r="U174" s="148"/>
      <c r="V174" s="124"/>
      <c r="W174" s="156"/>
      <c r="X174" s="156"/>
      <c r="Y174" s="156"/>
      <c r="Z174" s="156"/>
      <c r="AA174" s="148"/>
      <c r="AB174" s="157"/>
      <c r="AC174" s="158">
        <f>SUM(AC6:AC173)</f>
        <v>0</v>
      </c>
      <c r="AD174" s="158">
        <f>SUM(AD6:AD173)</f>
        <v>0</v>
      </c>
      <c r="AE174" s="158">
        <f>SUM(AE6:AE173)</f>
        <v>0</v>
      </c>
      <c r="AF174" s="158">
        <f>SUM(AF6:AF173)</f>
        <v>0</v>
      </c>
      <c r="AG174" s="159">
        <f>SUM(AG6:AG173)</f>
        <v>0</v>
      </c>
    </row>
    <row r="175" spans="2:33" s="130" customFormat="1" ht="36" customHeight="1" x14ac:dyDescent="0.25">
      <c r="B175" s="124" t="s">
        <v>440</v>
      </c>
      <c r="C175" s="160">
        <f>AC174+AD174+AE174</f>
        <v>0</v>
      </c>
      <c r="D175" s="124"/>
      <c r="E175" s="124"/>
      <c r="F175" s="148"/>
      <c r="G175" s="148"/>
      <c r="H175" s="148"/>
      <c r="I175" s="154"/>
      <c r="J175" s="68"/>
      <c r="K175" s="68"/>
      <c r="L175" s="161"/>
      <c r="M175" s="161"/>
      <c r="N175" s="148"/>
      <c r="O175" s="148"/>
      <c r="P175" s="148"/>
      <c r="Q175" s="124"/>
      <c r="R175" s="154"/>
      <c r="S175" s="148"/>
      <c r="T175" s="148"/>
      <c r="U175" s="148"/>
      <c r="V175" s="124"/>
      <c r="W175" s="162"/>
      <c r="X175" s="162"/>
      <c r="Y175" s="162"/>
      <c r="Z175" s="162"/>
      <c r="AA175" s="148"/>
      <c r="AB175" s="157"/>
      <c r="AC175" s="163"/>
      <c r="AD175" s="163"/>
      <c r="AE175" s="163"/>
      <c r="AF175" s="163"/>
      <c r="AG175" s="162"/>
    </row>
    <row r="176" spans="2:33" s="130" customFormat="1" ht="36" customHeight="1" x14ac:dyDescent="0.25">
      <c r="B176" s="124" t="s">
        <v>441</v>
      </c>
      <c r="C176" s="164">
        <f>AG174</f>
        <v>0</v>
      </c>
      <c r="D176" s="124"/>
      <c r="E176" s="124"/>
      <c r="F176" s="148"/>
      <c r="G176" s="148"/>
      <c r="H176" s="148"/>
      <c r="I176" s="154"/>
      <c r="J176" s="68"/>
      <c r="K176" s="68"/>
      <c r="L176" s="161"/>
      <c r="M176" s="161"/>
      <c r="N176" s="148"/>
      <c r="O176" s="148"/>
      <c r="P176" s="148"/>
      <c r="Q176" s="124"/>
      <c r="R176" s="154"/>
      <c r="S176" s="148"/>
      <c r="T176" s="148"/>
      <c r="U176" s="148"/>
      <c r="V176" s="124"/>
      <c r="W176" s="162"/>
      <c r="X176" s="162"/>
      <c r="Y176" s="162"/>
      <c r="Z176" s="162"/>
      <c r="AA176" s="148"/>
      <c r="AB176" s="157"/>
      <c r="AC176" s="163"/>
      <c r="AD176" s="163"/>
      <c r="AE176" s="163"/>
      <c r="AF176" s="163"/>
      <c r="AG176" s="162"/>
    </row>
    <row r="177" spans="2:3" ht="36" customHeight="1" thickBot="1" x14ac:dyDescent="0.3">
      <c r="B177" s="124" t="s">
        <v>442</v>
      </c>
      <c r="C177" s="165"/>
    </row>
    <row r="178" spans="2:3" ht="36" customHeight="1" x14ac:dyDescent="0.25">
      <c r="B178" s="65" t="s">
        <v>443</v>
      </c>
      <c r="C178" s="166">
        <f>SUM(C176:C177)</f>
        <v>0</v>
      </c>
    </row>
    <row r="179" spans="2:3" ht="36" customHeight="1" x14ac:dyDescent="0.25"/>
  </sheetData>
  <hyperlinks>
    <hyperlink ref="AA26" r:id="rId1" display="https://www.whiskybase.com/whiskies/whisky/171643/balcones-03-year-old" xr:uid="{7BA6CCB9-9A71-4E2A-BCE1-26DFD1A4BB4B}"/>
    <hyperlink ref="AA32" r:id="rId2" display="https://www.whiskybase.com/whiskies/whisky/203185/balcones-texas-rye" xr:uid="{A8539184-E6B5-4E73-A566-E8D3A20EF3EB}"/>
    <hyperlink ref="AA49" r:id="rId3" display="https://www.whiskybase.com/whiskies/whisky/185222/bruichladdich-the-classic-laddie" xr:uid="{78EB0962-54A3-4F0C-9DF8-B27E9614935B}"/>
    <hyperlink ref="AA50" r:id="rId4" display="https://www.whiskybase.com/whiskies/whisky/208323/buffalo-trace-single-barrel-select" xr:uid="{2EBBC14C-B57C-4B51-9B1B-66DD767BBD46}"/>
    <hyperlink ref="AA51" r:id="rId5" display="https://www.whiskybase.com/whiskies/whisky/101495/bunnahabhain-12-year-old" xr:uid="{463635EB-0685-40DC-8943-A771F6F3361D}"/>
    <hyperlink ref="AA58" r:id="rId6" display="https://www.whiskybase.com/whiskies/whisky/18743/bushmills-original" xr:uid="{094D0496-9288-4843-8E7A-4C23065D6A7D}"/>
    <hyperlink ref="AA66" r:id="rId7" display="https://www.whiskybase.com/whiskies/whisky/57960/craigellachie-13-year-old" xr:uid="{7B95774B-8461-4608-9F6C-F467E000F779}"/>
    <hyperlink ref="AA118" r:id="rId8" display="https://www.whiskybase.com/whiskies/whisky/179778/knob-creek-09-year-old" xr:uid="{E908060F-534C-43B9-9F84-A69C0ACCD35C}"/>
    <hyperlink ref="AA119" r:id="rId9" display="https://www.whiskybase.com/whiskies/whisky/51469/lagavulin-16-year-old" xr:uid="{B7A1AC7C-0754-4319-9E57-44620711770F}"/>
    <hyperlink ref="AA130" r:id="rId10" display="https://www.whiskybase.com/whiskies/whisky/183613/makers-mark-46-red-wax" xr:uid="{DACC2782-FBEE-428E-A47D-1CB0FEA771E5}"/>
    <hyperlink ref="AA139" r:id="rId11" display="https://www.whiskybase.com/whiskies/whisky/112320/port-charlotte-10-year-old" xr:uid="{9A76E2DE-461C-4DD6-B116-42F00D5330BB}"/>
    <hyperlink ref="AA145" r:id="rId12" display="https://www.whiskybase.com/whiskies/whisky/194770/redbreast-12-year-old" xr:uid="{E078AFE4-1C17-4B83-83D6-6B0392473548}"/>
    <hyperlink ref="AA146" r:id="rId13" display="https://www.whiskybase.com/whiskies/whisky/195242/redbreast-21-year-old" xr:uid="{2543BD5F-5D94-497F-9622-AA3021C18D9F}"/>
    <hyperlink ref="AA28" r:id="rId14" display="https://www.whiskybase.com/whiskies/whisky/214759/balcones-mirador" xr:uid="{14AA0BE0-CBC0-4D36-B8F2-056C0B7D70A8}"/>
    <hyperlink ref="AA33" r:id="rId15" display="https://www.whiskybase.com/whiskies/whisky/216972/balcones-zz-top" xr:uid="{D2C8075B-8CD8-4A1F-BA80-4E0565A782BB}"/>
    <hyperlink ref="AA52" r:id="rId16" display="https://www.whiskybase.com/whiskies/whisky/194125/bunnahabhain-12-year-old" xr:uid="{40AB4EC5-AFDE-402E-AB91-8F7A35FAC83A}"/>
    <hyperlink ref="AA143" r:id="rId17" display="https://www.whiskybase.com/whiskies/whisky/192625/rebel-bourbon-tawny-port-finish" xr:uid="{24B30FC7-E6B7-4758-9C0E-25701E74614F}"/>
    <hyperlink ref="AA160" r:id="rId18" display="https://www.whiskybase.com/whiskies/whisky/188545/the-whistler-the-good-the-bad-and-the-smoky" xr:uid="{9511559F-52F8-4B1E-A550-1A7CAD076821}"/>
    <hyperlink ref="AA57" r:id="rId19" display="https://www.whiskybase.com/whiskies/whisky/190375/bunnahabhain-2011-aonadh" xr:uid="{335E838C-9E44-4B55-ADF4-6E17F28115CF}"/>
    <hyperlink ref="AA162" r:id="rId20" display="https://www.whiskybase.com/whiskies/whisky/129707/tobermory-12-year-old" xr:uid="{6EDC4B9E-B85B-4479-AB00-2A1EEF86E2B1}"/>
    <hyperlink ref="AA168" r:id="rId21" display="https://www.whiskybase.com/whiskies/whisky/174222/tullibardine-225" xr:uid="{9E77B7DD-77EA-4A7C-8954-76806E34366E}"/>
    <hyperlink ref="AA111" r:id="rId22" display="https://www.whiskybase.com/whiskies/whisky/230103/kilchoman-sanaig" xr:uid="{C46CE939-A3B7-40AA-9FB9-FCFABE498030}"/>
    <hyperlink ref="AA113" r:id="rId23" display="https://www.whiskybase.com/whiskies/whisky/197910/kilchoman-2012" xr:uid="{1E9BCC13-07FB-497C-B86A-64A9CE779D6B}"/>
    <hyperlink ref="AA31" r:id="rId24" display="https://www.whiskybase.com/whiskies/whisky/212006/balcones-texas-pot-still-bourbon" xr:uid="{0BA278F9-5EA2-4A55-A9C9-B727BD16DD6B}"/>
    <hyperlink ref="AA150" r:id="rId25" display="https://www.whiskybase.com/whiskies/whisky/224102/royal-brackla-12-year-old" xr:uid="{1E5F2460-79D2-4F61-BF8E-E59C2BA04988}"/>
    <hyperlink ref="AA30" r:id="rId26" display="https://www.whiskybase.com/whiskies/whisky/171644/balcones-03-year-old" xr:uid="{DE8AC263-9A0F-44CD-B858-F6A456BBA685}"/>
    <hyperlink ref="AA37" r:id="rId27" location="whisky-note-holder" display="https://www.whiskybase.com/whiskies/whisky/216314/benromach-10-year-old - whisky-note-holder" xr:uid="{C054AA29-8277-4E55-B6F1-721C54F83B65}"/>
    <hyperlink ref="AA173" r:id="rId28" display="https://www.whiskybase.com/whiskies/whisky/231242/woodford-reserve-barrel-finish-select" xr:uid="{7886051A-B2F2-48E1-90B1-C0C122DCC042}"/>
    <hyperlink ref="AA21" r:id="rId29" display="https://www.whiskybase.com/whiskies/whisky/249924/a-tennessee-distillery-2016-wmc" xr:uid="{3506D643-3721-4BBB-97D8-7B8AE0DBAE49}"/>
    <hyperlink ref="AA35" r:id="rId30" display="https://www.whiskybase.com/whiskies/whisky/75524/benriach-curiositas" xr:uid="{CD854880-1E4B-4934-8C12-D17BC61CE245}"/>
    <hyperlink ref="AA59" r:id="rId31" display="https://www.whiskybase.com/whiskies/whisky/237002/campbeltown-loch-blended-malt-scotch-whisky" xr:uid="{0894D52E-FCBC-4697-A409-3ACB5E1F406A}"/>
    <hyperlink ref="AA131" r:id="rId32" display="https://www.whiskybase.com/whiskies/whisky/24709/mellow-corn-04-year-old" xr:uid="{2A8FADBA-ABF7-4E36-B1E5-B1029D92928E}"/>
    <hyperlink ref="AA158" r:id="rId33" display="https://www.whiskybase.com/whiskies/whisky/226335/teerenpeli-savu" xr:uid="{100C3EBD-AB20-410F-B455-97476CB00A42}"/>
    <hyperlink ref="AA56" r:id="rId34" display="https://www.whiskybase.com/whiskies/whisky/101979/bunnahabhain-08-year-old-gm" xr:uid="{D95E31E3-923A-4369-81FF-DE081CEBB019}"/>
    <hyperlink ref="AA154" r:id="rId35" display="https://www.whiskybase.com/whiskies/whisky/257361/secret-speyside-2009-mm" xr:uid="{434149D9-6A67-4532-9584-231A469FCA1E}"/>
    <hyperlink ref="AA14" r:id="rId36" display="https://www.whiskybase.com/whiskies/whisky/241844/arran-10-year-old" xr:uid="{2A90773C-5D3C-424B-8806-D3B8135CA764}"/>
    <hyperlink ref="AA55" r:id="rId37" display="https://www.whiskybase.com/whiskies/whisky/164328/bunnahabhain-2014-vw-staoisha" xr:uid="{C247DFD8-EE85-4378-BF41-440ACD6EAE31}"/>
    <hyperlink ref="AA62" r:id="rId38" display="https://www.whiskybase.com/whiskies/whisky/262852/cley-whisky-2020" xr:uid="{0475B817-80AA-4EED-A674-D2895352968B}"/>
    <hyperlink ref="AA96" r:id="rId39" display="https://www.whiskybase.com/whiskies/whisky/160749/high-west-double-rye" xr:uid="{133A28DC-E8D7-4529-9648-4F5B211DB1F9}"/>
    <hyperlink ref="AA105" r:id="rId40" display="https://www.whiskybase.com/whiskies/whisky/126470/jim-beam-signature-craft" xr:uid="{DA7D9E46-2C6F-4188-9D08-486B2811FCC1}"/>
    <hyperlink ref="AA112" r:id="rId41" display="https://www.whiskybase.com/whiskies/whisky/261916/kilchoman-sanaig" xr:uid="{79C98DE5-63A2-41F0-8E7A-95FBCF49F810}"/>
    <hyperlink ref="AA129" r:id="rId42" display="https://www.whiskybase.com/whiskies/whisky/228769/maffia-monkeys-2015-mmo" xr:uid="{C736838F-673F-4931-864B-89E46050A444}"/>
    <hyperlink ref="AA172" r:id="rId43" display="https://www.whiskybase.com/whiskies/whisky/240972/wl-weller-12-year-old" xr:uid="{CF9837D3-104B-4BE6-A932-5071A8DA4D71}"/>
    <hyperlink ref="AA171" r:id="rId44" display="https://www.whiskybase.com/whiskies/whisky/183252/wild-turkey-straight-rye-whiskey" xr:uid="{BAE19E77-0233-4257-AA5F-68891D238522}"/>
    <hyperlink ref="AA148" r:id="rId45" display="https://www.whiskybase.com/whiskies/whisky/249972/reservoir-maison-de-cuivre" xr:uid="{2EEE6202-E356-43B6-B860-12222EE88923}"/>
    <hyperlink ref="AA39" r:id="rId46" display="https://www.whiskybase.com/whiskies/whisky/266435/blended-malt-scotch-whisky-1995-mm" xr:uid="{4AD374C2-D147-4BE2-9C7F-1938D8C53311}"/>
    <hyperlink ref="AA40" r:id="rId47" display="https://www.whiskybase.com/whiskies/whisky/266436/blended-malt-scotch-whisky-1995-mm" xr:uid="{C7E0D669-00FA-4379-B529-F8BFA8F359C7}"/>
    <hyperlink ref="AA41" r:id="rId48" display="https://www.whiskybase.com/whiskies/whisky/266265/blended-malt-scotch-whisky-1995-mm" xr:uid="{8BAC39D4-2BAE-4FA7-96B6-9BE56DEC88B0}"/>
    <hyperlink ref="AA42" r:id="rId49" display="https://www.whiskybase.com/whiskies/whisky/267284/blended-malt-scotch-whisky-1995-mm" xr:uid="{91691B52-3064-4075-9808-E7279EBCE3D2}"/>
    <hyperlink ref="AA135" r:id="rId50" display="https://www.whiskybase.com/whiskies/whisky/120167/old-ezra-07-year-old" xr:uid="{FA429174-BAF1-4203-8C92-517027F99FF4}"/>
    <hyperlink ref="AA27" r:id="rId51" display="https://www.whiskybase.com/whiskies/whisky/225296/balcones-eclipse" xr:uid="{3F56B703-171F-4240-A6CE-CDE657FB03F7}"/>
    <hyperlink ref="AA156" r:id="rId52" display="https://www.whiskybase.com/whiskies/whisky/270785/springbank-15-year-old" xr:uid="{1AAEB156-2F87-4F8C-8A10-76690D1BFBBD}"/>
    <hyperlink ref="AA151" r:id="rId53" display="https://www.whiskybase.com/whiskies/whisky/268372/single-malt-scotch-whisky-2013-smws" xr:uid="{1BC6E4B7-091C-48D5-BB46-E65D64943191}"/>
    <hyperlink ref="AA36" r:id="rId54" display="https://www.whiskybase.com/whiskies/whisky/177838/benriach-smoke-season" xr:uid="{B46F0845-1D6D-457F-BC1A-41CFC23BEA6A}"/>
    <hyperlink ref="AA64" r:id="rId55" display="https://www.whiskybase.com/whiskies/whisky/190977/the-spice-tree-the-signature-range-cb" xr:uid="{F2F241A5-0ECE-497D-8288-3906C3DE5D96}"/>
    <hyperlink ref="AA142" r:id="rId56" display="https://www.whiskybase.com/whiskies/whisky/260981" xr:uid="{D1D4CFB8-0B04-4913-B7ED-FA17716C2CCA}"/>
    <hyperlink ref="AA72" r:id="rId57" display="https://www.whiskybase.com/whiskies/whisky/135462/deanston-2006" xr:uid="{53B1C8DF-DE59-426A-9715-79CB1D67E2AA}"/>
    <hyperlink ref="AA11" r:id="rId58" display="https://www.whiskybase.com/whiskies/whisky/272964" xr:uid="{3F854D4C-498D-46F2-AB42-333DD71E8A53}"/>
    <hyperlink ref="AA13" r:id="rId59" display="https://www.whiskybase.com/whiskies/whisky/276923" xr:uid="{02F014E6-2DFE-4E2E-B9EF-590039980D70}"/>
    <hyperlink ref="AA34" r:id="rId60" display="https://www.whiskybase.com/whiskies/whisky/236709/ben-nevis-10-year-old" xr:uid="{E84D1A95-4B1D-4ACA-A3F4-5458C4AA4F28}"/>
    <hyperlink ref="AA159" r:id="rId61" display="https://www.whiskybase.com/whiskies/whisky/276399" xr:uid="{C8CA0E0C-DA5E-49B6-978C-A71C9130B10F}"/>
    <hyperlink ref="AA169" r:id="rId62" display="https://www.whiskybase.com/whiskies/whisky/32193/single-malt-whisky" xr:uid="{89C6B666-69A5-4136-8D4E-EAF8920D9145}"/>
    <hyperlink ref="AA120" r:id="rId63" display="https://www.whiskybase.com/whiskies/whisky/279436" xr:uid="{818329DE-B3CB-421E-BF7F-56275248DC0A}"/>
    <hyperlink ref="AA94" r:id="rId64" display="https://www.whiskybase.com/whiskies/whisky/277986" xr:uid="{13279252-6053-4F8B-89C4-B161929E2EBA}"/>
    <hyperlink ref="AA45" r:id="rId65" display="https://www.whiskybase.com/whiskies/whisky/220160/blood-oath-pact-no-8" xr:uid="{05B2E354-C5DF-4815-88B7-5D801BF1D913}"/>
    <hyperlink ref="AA86" r:id="rId66" display="https://www.whiskybase.com/whiskies/whisky/223464/glendronach-15-year-old" xr:uid="{F56DE4D3-E5EE-457D-ABC3-C42BC2C18993}"/>
    <hyperlink ref="AA91" r:id="rId67" display="https://www.whiskybase.com/whiskies/whisky/239558/glen-elgin-2007-smws-8587" xr:uid="{76EE9E33-A404-4432-AC21-C1D1E2FA8160}"/>
    <hyperlink ref="AA92" r:id="rId68" location="whisky-community" display="https://www.whiskybase.com/whiskies/whisky/42981/glenfarclas-10-year-old - whisky-community" xr:uid="{E612C99F-2EF0-4EE7-B728-29004892A944}"/>
    <hyperlink ref="AA144" r:id="rId69" display="https://www.whiskybase.com/whiskies/whisky/275238" xr:uid="{95993BCB-91C8-4C2A-AC5A-1BC109B009A2}"/>
    <hyperlink ref="AA167" r:id="rId70" display="https://www.whiskybase.com/whiskies/whisky/247309/tormore-2006-smws-10543" xr:uid="{8FE6FD30-1080-4679-9746-465B800BE74F}"/>
    <hyperlink ref="AA17" r:id="rId71" display="https://www.whiskybase.com/whiskies/whisky/100544" xr:uid="{5008EFB5-7DC3-48A0-A371-DB1D3D669D1B}"/>
    <hyperlink ref="AA12" r:id="rId72" display="https://www.whiskybase.com/whiskies/whisky/281995" xr:uid="{041CAF65-8BE9-4D94-BDE6-526E74DCF3D4}"/>
    <hyperlink ref="AA122" r:id="rId73" display="https://www.whiskybase.com/whiskies/whisky/138701" xr:uid="{A0E730C0-DD4F-45B8-AF84-E31A12F0E383}"/>
    <hyperlink ref="AA138" r:id="rId74" display="https://www.whiskybase.com/whiskies/whisky/240155" xr:uid="{1EF61C28-BD50-4970-891F-EAFF86E58381}"/>
    <hyperlink ref="AA110" r:id="rId75" display="https://www.whiskybase.com/whiskies/whisky/222777" xr:uid="{3B069818-4E00-470D-8FEF-543D05DDBBE9}"/>
    <hyperlink ref="AA152" r:id="rId76" display="https://www.whiskybase.com/whiskies/whisky/286740" xr:uid="{CD31DB43-E1A2-445E-A0A7-B1DFD4F99B57}"/>
    <hyperlink ref="AA97" r:id="rId77" display="https://www.whiskybase.com/whiskies/whisky/90020/imperial-1995-mbl" xr:uid="{EB771C90-4133-4B2B-8BC4-2249B932ED9E}"/>
    <hyperlink ref="AA61" r:id="rId78" display="https://www.whiskybase.com/whiskies/whisky/289989/cley-whisky-2021" xr:uid="{B8FF2403-94E1-4E82-B0B9-4A3766BC5A42}"/>
    <hyperlink ref="AA123" r:id="rId79" display="https://www.whiskybase.com/whiskies/whisky/288399" xr:uid="{04138E2E-42F7-48DF-BF40-FE428F7EB253}"/>
    <hyperlink ref="AA136" r:id="rId80" display="https://www.whiskybase.com/whiskies/whisky/288579" xr:uid="{DD4123B6-F2ED-443A-BD30-31A64EFF8602}"/>
    <hyperlink ref="AA137" r:id="rId81" display="https://www.whiskybase.com/whiskies/whisky/288578" xr:uid="{74BBA56A-4D52-4BCE-814D-EE6D07343604}"/>
    <hyperlink ref="AA84" r:id="rId82" display="https://www.whiskybase.com/whiskies/whisky/258807" xr:uid="{D422CFDF-91AD-4080-AFAD-AEBC401A49B9}"/>
    <hyperlink ref="AA47" r:id="rId83" display="https://www.whiskybase.com/whiskies/whisky/241202/bruichladdich-2014" xr:uid="{3BEFD809-7231-400D-B56A-492DD2BABA0A}"/>
    <hyperlink ref="AA85" r:id="rId84" display="https://www.whiskybase.com/whiskies/whisky/169396" xr:uid="{B9C8E11E-9995-48E3-AAE6-619C3B362F0F}"/>
    <hyperlink ref="AA79" r:id="rId85" display="https://www.whiskybase.com/whiskies/whisky/164468/elijah-craig-toasted-barrel" xr:uid="{4F1D1850-BB2D-4C25-B609-59629E35BA00}"/>
    <hyperlink ref="AA170" r:id="rId86" display="https://www.whiskybase.com/whiskies/whisky/118686/wild-turkey-rare-breed" xr:uid="{2EE5A2B6-9C1E-4662-AB38-814788D23252}"/>
    <hyperlink ref="AA121" r:id="rId87" display="https://www.whiskybase.com/whiskies/whisky/278836" xr:uid="{A805BAC5-3C1E-4B47-850A-C119410B215E}"/>
    <hyperlink ref="AA38" r:id="rId88" display="https://www.whiskybase.com/whiskies/whisky/267934/benromach-2012" xr:uid="{08D8496C-36B1-4DFE-91A8-61D759D58F2A}"/>
    <hyperlink ref="AA24" r:id="rId89" display="https://www.whiskybase.com/whiskies/whisky/281820" xr:uid="{480773A3-23EC-4AAA-9282-2B12E9AE9A5C}"/>
    <hyperlink ref="AA141" r:id="rId90" display="https://www.whiskybase.com/whiskies/whisky/113046" xr:uid="{FB80589A-7C95-456B-8317-335ADC58F21E}"/>
    <hyperlink ref="AA101" r:id="rId91" display="https://www.whiskybase.com/whiskies/whisky/287332" xr:uid="{A2CA6F97-E935-46FA-BDA2-2958E55AB267}"/>
    <hyperlink ref="AA100" r:id="rId92" display="https://www.whiskybase.com/whiskies/whisky/294381" xr:uid="{59C9BAE6-B948-4F01-9151-28CA362DE5B8}"/>
    <hyperlink ref="AA132" r:id="rId93" display="https://www.whiskybase.com/whiskies/whisky/293205/milroys-1994-soh" xr:uid="{78C4830B-B41F-499C-8289-B1C0DF09D820}"/>
    <hyperlink ref="AA88" r:id="rId94" display="https://www.whiskybase.com/whiskies/whisky/275639" xr:uid="{9C832D4D-059E-4B4B-AFED-9134D386CD66}"/>
    <hyperlink ref="AA89" r:id="rId95" display="https://www.whiskybase.com/whiskies/whisky/275638" xr:uid="{4D573DFA-8B45-41A0-8D9F-A0729171F3E9}"/>
    <hyperlink ref="AA82" r:id="rId96" display="https://www.whiskybase.com/whiskies/whisky/262287" xr:uid="{39C451E5-2902-4C4B-AEEF-BFAFCF445AA4}"/>
    <hyperlink ref="AA81" r:id="rId97" display="https://www.whiskybase.com/whiskies/whisky/264893" xr:uid="{F88338AC-A6D1-4999-9438-4126782B5454}"/>
    <hyperlink ref="AA16" r:id="rId98" display="https://www.whiskybase.com/whiskies/whisky/60093" xr:uid="{02A0DCE6-3C8B-4149-862B-D42BE5DCE1C0}"/>
    <hyperlink ref="AA19" r:id="rId99" display="https://www.whiskybase.com/whiskies/whisky/264971" xr:uid="{7C613FC9-C4FB-44CF-A7DD-4789FF5A060D}"/>
    <hyperlink ref="AA20" r:id="rId100" display="https://www.whiskybase.com/whiskies/whisky/294022" xr:uid="{E02DAF72-D143-4899-BD49-BE3CF7D6AA5F}"/>
    <hyperlink ref="AA161" r:id="rId101" display="https://www.whiskybase.com/whiskies/whisky/291246" xr:uid="{72D7BE5B-C79C-4B33-A4F0-694682E09D54}"/>
    <hyperlink ref="AA23" r:id="rId102" display="https://www.whiskybase.com/whiskies/whisky/293987/outlaw-bourbon-2016-tdrm" xr:uid="{A2F36869-F6A2-4FC1-9A0A-F336BE9EAE86}"/>
    <hyperlink ref="AA46" r:id="rId103" display="https://www.whiskybase.com/whiskies/whisky/295982/10-year-old" xr:uid="{681CD9DF-947C-43BC-87F0-B65FACC1EAF2}"/>
    <hyperlink ref="AA75" r:id="rId104" display="https://www.whiskybase.com/whiskies/whisky/293566" xr:uid="{0AE20C6A-35D2-4AB4-90E4-E7896292FE9F}"/>
    <hyperlink ref="AA77" r:id="rId105" display="https://www.whiskybase.com/whiskies/whisky/238912" xr:uid="{68AB2881-4328-4A00-85BC-A5CEA2D6A0F9}"/>
    <hyperlink ref="AA76" r:id="rId106" display="https://www.whiskybase.com/whiskies/whisky/93475/deanston-virgin-oak" xr:uid="{AAB46768-CFF9-438B-B900-E35449E1BDB3}"/>
    <hyperlink ref="AA73" r:id="rId107" display="https://www.whiskybase.com/whiskies/whisky/190372" xr:uid="{24510646-4A58-40C2-AB84-69E8E61460D6}"/>
    <hyperlink ref="AA69" r:id="rId108" display="https://www.whiskybase.com/whiskies/whisky/218091" xr:uid="{5E075D7E-9CCA-438D-9D9C-D15D6E1EBA3D}"/>
    <hyperlink ref="AA70" r:id="rId109" display="https://www.whiskybase.com/whiskies/whisky/136412" xr:uid="{BB334147-6606-4F05-AA19-448C52E51647}"/>
    <hyperlink ref="AA68" r:id="rId110" display="https://www.whiskybase.com/whiskies/whisky/296976" xr:uid="{95F06512-6CC3-4F84-A297-8590B6854680}"/>
    <hyperlink ref="AA60" r:id="rId111" display="https://www.whiskybase.com/whiskies/whisky/39896" xr:uid="{84C47F63-4640-4436-BABA-A3F41048DFFA}"/>
    <hyperlink ref="AA44" r:id="rId112" display="https://www.whiskybase.com/whiskies/whisky/276854" xr:uid="{018247BA-79F9-40A1-BA3F-4DB05B48A3B6}"/>
    <hyperlink ref="AA155" r:id="rId113" display="https://www.whiskybase.com/whiskies/whisky/294686/05-year-old" xr:uid="{38BE46D6-BA38-4461-9A50-001D655048C7}"/>
    <hyperlink ref="AA117" r:id="rId114" display="https://www.whiskybase.com/whiskies/whisky/293403" xr:uid="{8D670154-964B-44CE-BEBD-BEEF382ADB94}"/>
    <hyperlink ref="AA116" r:id="rId115" display="https://www.whiskybase.com/whiskies/whisky/203463" xr:uid="{BF2BA3C8-8FC8-4593-9AEC-26EEB4F25EC7}"/>
    <hyperlink ref="AA114" r:id="rId116" display="https://www.whiskybase.com/whiskies/whisky/165933" xr:uid="{F4DD76E4-98C3-4E48-8FB6-FF2EDDDACC79}"/>
    <hyperlink ref="AA115" r:id="rId117" display="https://www.whiskybase.com/whiskies/whisky/192398" xr:uid="{2D7F1D6D-E5E9-48BA-9C5F-787E239C332D}"/>
    <hyperlink ref="AA98" r:id="rId118" display="https://www.whiskybase.com/whiskies/whisky/240906" xr:uid="{5D76D92B-6061-40DC-83F2-7798DC4E5EA4}"/>
    <hyperlink ref="AA53" r:id="rId119" display="https://www.whiskybase.com/whiskies/whisky/121130" xr:uid="{F8AD2586-A5EA-46FA-A666-ECB7AC57477B}"/>
    <hyperlink ref="AA54" r:id="rId120" display="https://www.whiskybase.com/whiskies/whisky/232504" xr:uid="{226D85F5-92D7-4751-9923-BE2DC88D653F}"/>
    <hyperlink ref="AA10" r:id="rId121" display="https://www.whiskybase.com/whiskies/whisky/286456" xr:uid="{92787E6E-D5AA-4EF8-98B7-9AC276E951C5}"/>
    <hyperlink ref="AA7" r:id="rId122" display="https://www.whiskybase.com/whiskies/whisky/294586" xr:uid="{84CAE307-4B63-4D45-99F0-D4748C48233E}"/>
    <hyperlink ref="AA8" r:id="rId123" display="https://www.whiskybase.com/whiskies/whisky/294587" xr:uid="{BF25E67D-23EA-4332-A3EA-3BEF4F9D40D0}"/>
    <hyperlink ref="AA15" r:id="rId124" display="https://www.whiskybase.com/whiskies/whisky/285519" xr:uid="{95B39C35-CD7E-44DF-A4B5-F12ABAFD99F0}"/>
    <hyperlink ref="AA153" r:id="rId125" display="https://www.whiskybase.com/whiskies/whisky/294393" xr:uid="{1A186638-9A9B-4370-81E8-BBC4333B6D9B}"/>
    <hyperlink ref="AA65" r:id="rId126" display="https://www.whiskybase.com/nl/whiskies/whisky/257109" xr:uid="{644B0B87-0C67-4361-A579-60109C3BB367}"/>
    <hyperlink ref="AA22" r:id="rId127" display="https://www.whiskybase.com/nl/whiskies/whisky/297939" xr:uid="{4F2C27DA-4E86-4C4F-8008-4EA03C375994}"/>
    <hyperlink ref="AA157" r:id="rId128" display="https://www.whiskybase.com/whiskies/whisky/288986" xr:uid="{C315B637-5565-48A3-A39E-28F8D307D076}"/>
    <hyperlink ref="AA43" r:id="rId129" display="https://www.whiskybase.com/nl/whiskies/whisky/276671/blended-malt-scotch-whisky-2015-nss" xr:uid="{0735EC31-A0C7-4E32-9F09-11A904B275A6}"/>
    <hyperlink ref="AA90" r:id="rId130" display="https://www.whiskybase.com/nl/whiskies/whisky/300916" xr:uid="{C70E42A6-C949-49B1-9590-A8D901CFE3D0}"/>
    <hyperlink ref="AA128" r:id="rId131" display="https://www.whiskybase.com/nl/whiskies/whisky/302438" xr:uid="{29C4622F-6803-4ECB-A769-56F7740EB238}"/>
    <hyperlink ref="AA67" r:id="rId132" display="https://www.whiskybase.com/nl/whiskies/whisky/296872" xr:uid="{C6A94A4C-C205-44BC-93DC-5AF24CC91267}"/>
    <hyperlink ref="AA126" r:id="rId133" display="https://www.whiskybase.com/nl/whiskies/whisky/299781" xr:uid="{2FB0ECAA-F445-4D84-85AB-9C7B6CE5C71A}"/>
    <hyperlink ref="AA6" r:id="rId134" display="https://www.whiskybase.com/nl/whiskies/whisky/66846" xr:uid="{7892F8D3-7133-420E-BA05-965AEB86C390}"/>
    <hyperlink ref="AA149" r:id="rId135" display="https://www.whiskybase.com/nl/whiskies/whisky/301765" xr:uid="{F62B5027-95C5-4186-8B5C-75EAE4125F66}"/>
    <hyperlink ref="AA106" r:id="rId136" display="https://www.whiskybase.com/nl/whiskies/whisky/238713" xr:uid="{151D2C98-3689-4991-8C94-577E75BD12CF}"/>
    <hyperlink ref="AA140" r:id="rId137" display="https://www.whiskybase.com/whiskies/whisky/262939" xr:uid="{41B550D9-5727-4E53-9690-435B770A4DA9}"/>
    <hyperlink ref="AA74" r:id="rId138" display="https://www.whiskybase.com/nl/whiskies/whisky/299150" xr:uid="{B876ED9A-97D9-426E-ABBB-FBF83F351FCB}"/>
    <hyperlink ref="AA71" r:id="rId139" display="https://www.whiskybase.com/whiskies/whisky/162756" xr:uid="{547468DC-1A9A-44E1-8297-1AD1DB57B89C}"/>
    <hyperlink ref="AA78" r:id="rId140" display="https://www.whiskybase.com/nl/whiskies/whisky/284400" xr:uid="{316031A2-4B47-4CAB-AFB1-71397F551A3B}"/>
    <hyperlink ref="AA80" r:id="rId141" display="https://www.whiskybase.com/nl/whiskies/whisky/161570" xr:uid="{F456B7FA-97E0-41B6-B805-E7A60973D00C}"/>
    <hyperlink ref="AA25" r:id="rId142" display="https://www.whiskybase.com/nl/whiskies/whisky/302439" xr:uid="{FC5FD766-1B84-4B68-B90F-2EFB5275A128}"/>
    <hyperlink ref="AA108" r:id="rId143" display="https://www.whiskybase.com/nl/whiskies/whisky/283344/kilchoman-11-year-old" xr:uid="{E85F6462-2A5A-4CCF-96D1-55E6E347F21B}"/>
    <hyperlink ref="AA109" r:id="rId144" display="https://www.whiskybase.com/nl/whiskies/whisky/270551" xr:uid="{7D9EF45B-3666-4CDE-BDBF-E90563136C63}"/>
    <hyperlink ref="AA9" r:id="rId145" display="https://www.whiskybase.com/nl/whiskies/whisky/300150" xr:uid="{46C03336-3195-460F-B179-65A3A9999BE0}"/>
    <hyperlink ref="AA124" r:id="rId146" display="https://www.whiskybase.com/whiskies/whisky/161826" xr:uid="{DAFDF447-3E69-49AB-BACC-829528174CAE}"/>
    <hyperlink ref="AA125" r:id="rId147" display="https://www.whiskybase.com/whiskies/whisky/169529" xr:uid="{8518F95E-CBC0-4EB0-8875-29071AC4819E}"/>
    <hyperlink ref="AA165" r:id="rId148" display="https://www.whiskybase.com/nl/whiskies/whisky/281139" xr:uid="{D5D1B4B9-5836-4050-802A-0FE1524E61DF}"/>
    <hyperlink ref="AA164" r:id="rId149" display="https://www.whiskybase.com/nl/whiskies/whisky/202726" xr:uid="{5372B685-94E0-4200-A630-769F4CF12F2B}"/>
    <hyperlink ref="AA163" r:id="rId150" display="https://www.whiskybase.com/nl/whiskies/whisky/108178" xr:uid="{80D4A645-B4D8-4A37-8789-255C6C7A9748}"/>
    <hyperlink ref="AA104" r:id="rId151" display="https://www.whiskybase.com/whiskies/whisky/110798/texas-legation-bourbon-whiskey-br" xr:uid="{6C87ACA2-FF52-4B75-95F5-8A5D3D6632FF}"/>
    <hyperlink ref="AA133" r:id="rId152" display="https://www.whiskybase.com/nl/whiskies/whisky/278067" xr:uid="{352B65F7-3D42-4946-8862-0EEEB2050191}"/>
    <hyperlink ref="AA166" r:id="rId153" display="https://www.whiskybase.com/nl/whiskies/whisky/305422" xr:uid="{D97DB23A-8A6D-4618-8286-8ED8DED90EDE}"/>
    <hyperlink ref="AA63" r:id="rId154" display="https://www.whiskybase.com/nl/whiskies/whisky/304525/cley-whisky-2022" xr:uid="{EC4FA92F-7562-42F9-85AC-D3B6D3AB6FFA}"/>
    <hyperlink ref="AA103" r:id="rId155" display="https://www.whiskybase.com/nl/whiskies/whisky/304628" xr:uid="{17253941-CEE9-4502-B9E6-27319CA732F1}"/>
    <hyperlink ref="AA102" r:id="rId156" display="https://www.whiskybase.com/nl/whiskies/whisky/304627" xr:uid="{85FCB382-21BC-4432-93BC-D2EFF4F83FDE}"/>
    <hyperlink ref="AA134" r:id="rId157" display="https://www.whiskybase.com/nl/whiskies/whisky/296295" xr:uid="{3D7887C8-3E46-453A-9C65-0AFE5E383B39}"/>
    <hyperlink ref="AA95" r:id="rId158" display="https://www.whiskybase.com/whiskies/whisky/187915/highland-park-2007-gm" xr:uid="{2A8328F5-91D2-4986-8497-852F997FC934}"/>
    <hyperlink ref="AA87" r:id="rId159" display="https://www.whiskybase.com/nl/whiskies/whisky/305751/2004-pst" xr:uid="{ABE5339D-60EA-45C0-951D-5ED928C76052}"/>
    <hyperlink ref="AA127" r:id="rId160" display="https://www.whiskybase.com/whiskies/whisky/13304/linkwood-1990-vw" xr:uid="{180B7E06-E23D-4AEF-B61D-419F07B4852F}"/>
    <hyperlink ref="AA93" r:id="rId161" display="https://www.whiskybase.com/nl/whiskies/whisky/75359" xr:uid="{4C65F13B-E448-4A71-B0BB-93A5ACCE9160}"/>
    <hyperlink ref="AA18" r:id="rId162" display="https://www.whiskybase.com/whiskies/whisky/218399/arran-2012-ud" xr:uid="{254DE460-0ACE-46BD-B076-800D1E5E4739}"/>
    <hyperlink ref="AA48" r:id="rId163" display="https://www.whiskybase.com/nl/whiskies/whisky/3154/bruichladdich-links-i" xr:uid="{DE75D842-5BC9-45F6-8F6C-97928803F932}"/>
    <hyperlink ref="AA99" r:id="rId164" display="https://www.whiskybase.com/nl/whiskies/whisky/291225/saints-alley-10-year-old" xr:uid="{043A25D1-DB4F-4C0D-8258-546488198226}"/>
  </hyperlinks>
  <pageMargins left="0.7" right="0.7" top="0.75" bottom="0.75" header="0.3" footer="0.3"/>
  <pageSetup paperSize="9" orientation="portrait" horizontalDpi="4294967293" verticalDpi="0" r:id="rId16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6350F-C0A3-41D9-B8AA-784FF92722A7}">
  <sheetPr codeName="Sheet2"/>
  <dimension ref="B1:AI40"/>
  <sheetViews>
    <sheetView showGridLines="0" zoomScaleNormal="100" workbookViewId="0">
      <pane xSplit="3" ySplit="4" topLeftCell="D5" activePane="bottomRight" state="frozen"/>
      <selection pane="topRight" activeCell="D1" sqref="D1"/>
      <selection pane="bottomLeft" activeCell="A3" sqref="A3"/>
      <selection pane="bottomRight" activeCell="B2" sqref="B2"/>
    </sheetView>
  </sheetViews>
  <sheetFormatPr defaultColWidth="10.7109375" defaultRowHeight="15.75" x14ac:dyDescent="0.25"/>
  <cols>
    <col min="1" max="1" width="2" style="1" customWidth="1"/>
    <col min="2" max="2" width="19.140625" style="2" bestFit="1" customWidth="1"/>
    <col min="3" max="3" width="44.7109375" style="2" bestFit="1" customWidth="1"/>
    <col min="4" max="6" width="8.85546875" style="3" customWidth="1"/>
    <col min="7" max="7" width="18.42578125" style="4" bestFit="1" customWidth="1"/>
    <col min="8" max="8" width="13.42578125" style="5" bestFit="1" customWidth="1"/>
    <col min="9" max="9" width="8.85546875" style="3" customWidth="1"/>
    <col min="10" max="10" width="10.42578125" style="3" bestFit="1" customWidth="1"/>
    <col min="11" max="11" width="8.85546875" style="3" customWidth="1"/>
    <col min="12" max="12" width="13.42578125" style="3" bestFit="1" customWidth="1"/>
    <col min="13" max="13" width="14.42578125" style="3" customWidth="1"/>
    <col min="14" max="14" width="13.140625" style="3" customWidth="1"/>
    <col min="15" max="17" width="11.7109375" style="6" bestFit="1" customWidth="1"/>
    <col min="18" max="18" width="11.7109375" style="5" customWidth="1"/>
    <col min="19" max="21" width="5.7109375" style="7" customWidth="1"/>
    <col min="22" max="24" width="11.7109375" style="6" customWidth="1"/>
    <col min="25" max="25" width="4.42578125" style="1" customWidth="1"/>
    <col min="26" max="26" width="24.7109375" style="3" customWidth="1"/>
    <col min="27" max="16384" width="10.7109375" style="1"/>
  </cols>
  <sheetData>
    <row r="1" spans="2:28" ht="9" customHeight="1" x14ac:dyDescent="0.25"/>
    <row r="2" spans="2:28" s="8" customFormat="1" ht="24" customHeight="1" x14ac:dyDescent="0.25">
      <c r="B2" s="9" t="s">
        <v>0</v>
      </c>
      <c r="C2" s="10" t="s">
        <v>482</v>
      </c>
      <c r="D2" s="12"/>
      <c r="E2" s="11"/>
      <c r="F2" s="11"/>
      <c r="G2" s="13"/>
      <c r="H2" s="14"/>
      <c r="I2" s="11"/>
      <c r="J2" s="11"/>
      <c r="K2" s="15"/>
      <c r="L2" s="12"/>
      <c r="M2" s="12"/>
      <c r="N2" s="12"/>
      <c r="O2" s="16"/>
      <c r="P2" s="16"/>
      <c r="Q2" s="16"/>
      <c r="R2" s="57"/>
      <c r="S2" s="19"/>
      <c r="T2" s="19"/>
      <c r="U2" s="19"/>
      <c r="V2" s="16"/>
      <c r="W2" s="16"/>
      <c r="X2" s="16"/>
      <c r="Y2" s="40"/>
      <c r="Z2" s="58"/>
      <c r="AA2" s="20"/>
      <c r="AB2" s="21"/>
    </row>
    <row r="3" spans="2:28" ht="9" customHeight="1" x14ac:dyDescent="0.25"/>
    <row r="4" spans="2:28" s="22" customFormat="1" ht="35.1" customHeight="1" x14ac:dyDescent="0.25">
      <c r="B4" s="23" t="s">
        <v>1</v>
      </c>
      <c r="C4" s="23" t="s">
        <v>2</v>
      </c>
      <c r="D4" s="23" t="s">
        <v>5</v>
      </c>
      <c r="E4" s="23" t="s">
        <v>6</v>
      </c>
      <c r="F4" s="23" t="s">
        <v>7</v>
      </c>
      <c r="G4" s="24" t="s">
        <v>8</v>
      </c>
      <c r="H4" s="25" t="s">
        <v>444</v>
      </c>
      <c r="I4" s="23" t="s">
        <v>13</v>
      </c>
      <c r="J4" s="23" t="s">
        <v>14</v>
      </c>
      <c r="K4" s="23" t="s">
        <v>15</v>
      </c>
      <c r="L4" s="23" t="s">
        <v>18</v>
      </c>
      <c r="M4" s="23" t="s">
        <v>19</v>
      </c>
      <c r="N4" s="23" t="s">
        <v>20</v>
      </c>
      <c r="O4" s="26" t="s">
        <v>22</v>
      </c>
      <c r="P4" s="26" t="s">
        <v>23</v>
      </c>
      <c r="Q4" s="26" t="s">
        <v>24</v>
      </c>
      <c r="R4" s="25" t="s">
        <v>26</v>
      </c>
      <c r="S4" s="27" t="s">
        <v>27</v>
      </c>
      <c r="T4" s="27" t="s">
        <v>28</v>
      </c>
      <c r="U4" s="27" t="s">
        <v>29</v>
      </c>
      <c r="V4" s="26"/>
      <c r="W4" s="26"/>
      <c r="X4" s="26"/>
      <c r="Y4" s="23"/>
      <c r="Z4" s="23" t="s">
        <v>445</v>
      </c>
    </row>
    <row r="5" spans="2:28" s="33" customFormat="1" ht="36" customHeight="1" x14ac:dyDescent="0.25">
      <c r="B5" s="12" t="s">
        <v>446</v>
      </c>
      <c r="C5" s="34" t="s">
        <v>447</v>
      </c>
      <c r="D5" s="34" t="s">
        <v>447</v>
      </c>
      <c r="E5" s="35" t="s">
        <v>32</v>
      </c>
      <c r="F5" s="34">
        <v>2023</v>
      </c>
      <c r="G5" s="59">
        <v>0.45</v>
      </c>
      <c r="H5" s="36" t="s">
        <v>448</v>
      </c>
      <c r="I5" s="35" t="s">
        <v>32</v>
      </c>
      <c r="J5" s="35" t="s">
        <v>32</v>
      </c>
      <c r="K5" s="37" t="s">
        <v>32</v>
      </c>
      <c r="L5" s="12" t="s">
        <v>449</v>
      </c>
      <c r="M5" s="12" t="s">
        <v>450</v>
      </c>
      <c r="N5" s="12" t="s">
        <v>451</v>
      </c>
      <c r="O5" s="30">
        <v>2.8</v>
      </c>
      <c r="P5" s="30">
        <v>4.0999999999999996</v>
      </c>
      <c r="Q5" s="30">
        <v>7.7</v>
      </c>
      <c r="R5" s="60">
        <v>45839</v>
      </c>
      <c r="S5" s="19"/>
      <c r="T5" s="19"/>
      <c r="U5" s="19"/>
      <c r="V5" s="30">
        <f t="shared" ref="V5:X12" si="0">S5*O5</f>
        <v>0</v>
      </c>
      <c r="W5" s="30">
        <f t="shared" si="0"/>
        <v>0</v>
      </c>
      <c r="X5" s="30">
        <f t="shared" si="0"/>
        <v>0</v>
      </c>
      <c r="Z5" s="42"/>
    </row>
    <row r="6" spans="2:28" s="33" customFormat="1" ht="36" customHeight="1" x14ac:dyDescent="0.25">
      <c r="B6" s="12" t="s">
        <v>446</v>
      </c>
      <c r="C6" s="34" t="s">
        <v>452</v>
      </c>
      <c r="D6" s="34">
        <v>20</v>
      </c>
      <c r="E6" s="35" t="s">
        <v>32</v>
      </c>
      <c r="F6" s="34">
        <v>2024</v>
      </c>
      <c r="G6" s="59">
        <v>0.45</v>
      </c>
      <c r="H6" s="36" t="s">
        <v>453</v>
      </c>
      <c r="I6" s="35" t="s">
        <v>32</v>
      </c>
      <c r="J6" s="35" t="s">
        <v>32</v>
      </c>
      <c r="K6" s="37" t="s">
        <v>32</v>
      </c>
      <c r="L6" s="12" t="s">
        <v>449</v>
      </c>
      <c r="M6" s="12" t="s">
        <v>450</v>
      </c>
      <c r="N6" s="12" t="s">
        <v>451</v>
      </c>
      <c r="O6" s="30">
        <v>2.6</v>
      </c>
      <c r="P6" s="30">
        <v>3.8</v>
      </c>
      <c r="Q6" s="30">
        <v>7.1</v>
      </c>
      <c r="R6" s="60">
        <v>45839</v>
      </c>
      <c r="S6" s="19"/>
      <c r="T6" s="19"/>
      <c r="U6" s="19"/>
      <c r="V6" s="30">
        <f t="shared" si="0"/>
        <v>0</v>
      </c>
      <c r="W6" s="30">
        <f t="shared" si="0"/>
        <v>0</v>
      </c>
      <c r="X6" s="30">
        <f t="shared" si="0"/>
        <v>0</v>
      </c>
      <c r="Z6" s="42"/>
    </row>
    <row r="7" spans="2:28" s="33" customFormat="1" ht="36" customHeight="1" x14ac:dyDescent="0.25">
      <c r="B7" s="12" t="s">
        <v>446</v>
      </c>
      <c r="C7" s="34" t="s">
        <v>454</v>
      </c>
      <c r="D7" s="34">
        <v>40</v>
      </c>
      <c r="E7" s="35" t="s">
        <v>32</v>
      </c>
      <c r="F7" s="34">
        <v>2024</v>
      </c>
      <c r="G7" s="59">
        <v>0.46200000000000002</v>
      </c>
      <c r="H7" s="36" t="s">
        <v>453</v>
      </c>
      <c r="I7" s="35" t="s">
        <v>32</v>
      </c>
      <c r="J7" s="35" t="s">
        <v>32</v>
      </c>
      <c r="K7" s="37" t="s">
        <v>32</v>
      </c>
      <c r="L7" s="12" t="s">
        <v>449</v>
      </c>
      <c r="M7" s="12" t="s">
        <v>450</v>
      </c>
      <c r="N7" s="12" t="s">
        <v>451</v>
      </c>
      <c r="O7" s="30">
        <v>3.6</v>
      </c>
      <c r="P7" s="30">
        <v>5.3</v>
      </c>
      <c r="Q7" s="30">
        <v>10</v>
      </c>
      <c r="R7" s="60">
        <v>45839</v>
      </c>
      <c r="S7" s="19"/>
      <c r="T7" s="19"/>
      <c r="U7" s="19"/>
      <c r="V7" s="30">
        <f t="shared" si="0"/>
        <v>0</v>
      </c>
      <c r="W7" s="30">
        <f t="shared" si="0"/>
        <v>0</v>
      </c>
      <c r="X7" s="30">
        <f t="shared" si="0"/>
        <v>0</v>
      </c>
      <c r="Z7" s="42"/>
    </row>
    <row r="8" spans="2:28" s="33" customFormat="1" ht="36" customHeight="1" x14ac:dyDescent="0.25">
      <c r="B8" s="12" t="s">
        <v>455</v>
      </c>
      <c r="C8" s="34">
        <v>1992</v>
      </c>
      <c r="D8" s="34">
        <v>32</v>
      </c>
      <c r="E8" s="35">
        <v>1992</v>
      </c>
      <c r="F8" s="34">
        <v>2024</v>
      </c>
      <c r="G8" s="59">
        <v>0.47</v>
      </c>
      <c r="H8" s="36" t="s">
        <v>453</v>
      </c>
      <c r="I8" s="35" t="s">
        <v>32</v>
      </c>
      <c r="J8" s="35" t="s">
        <v>32</v>
      </c>
      <c r="K8" s="37" t="s">
        <v>32</v>
      </c>
      <c r="L8" s="12" t="s">
        <v>449</v>
      </c>
      <c r="M8" s="12" t="s">
        <v>450</v>
      </c>
      <c r="N8" s="12" t="s">
        <v>456</v>
      </c>
      <c r="O8" s="30">
        <v>3.1</v>
      </c>
      <c r="P8" s="30">
        <v>4.5</v>
      </c>
      <c r="Q8" s="30">
        <v>8.5</v>
      </c>
      <c r="R8" s="60">
        <v>45839</v>
      </c>
      <c r="S8" s="19"/>
      <c r="T8" s="19"/>
      <c r="U8" s="19"/>
      <c r="V8" s="30">
        <f t="shared" si="0"/>
        <v>0</v>
      </c>
      <c r="W8" s="30">
        <f t="shared" si="0"/>
        <v>0</v>
      </c>
      <c r="X8" s="30">
        <f t="shared" si="0"/>
        <v>0</v>
      </c>
      <c r="Z8" s="42"/>
    </row>
    <row r="9" spans="2:28" s="33" customFormat="1" ht="36" customHeight="1" x14ac:dyDescent="0.25">
      <c r="B9" s="12" t="s">
        <v>457</v>
      </c>
      <c r="C9" s="34">
        <v>1975</v>
      </c>
      <c r="D9" s="34">
        <v>47</v>
      </c>
      <c r="E9" s="35">
        <v>1975</v>
      </c>
      <c r="F9" s="34">
        <v>2022</v>
      </c>
      <c r="G9" s="59">
        <v>0.42</v>
      </c>
      <c r="H9" s="36" t="s">
        <v>458</v>
      </c>
      <c r="I9" s="35" t="s">
        <v>32</v>
      </c>
      <c r="J9" s="35" t="s">
        <v>32</v>
      </c>
      <c r="K9" s="37" t="s">
        <v>32</v>
      </c>
      <c r="L9" s="12" t="s">
        <v>449</v>
      </c>
      <c r="M9" s="12" t="s">
        <v>450</v>
      </c>
      <c r="N9" s="12" t="s">
        <v>451</v>
      </c>
      <c r="O9" s="30">
        <v>3.3</v>
      </c>
      <c r="P9" s="30">
        <v>4.9000000000000004</v>
      </c>
      <c r="Q9" s="30">
        <v>9.1999999999999993</v>
      </c>
      <c r="R9" s="60">
        <v>45839</v>
      </c>
      <c r="S9" s="19"/>
      <c r="T9" s="19"/>
      <c r="U9" s="19"/>
      <c r="V9" s="30">
        <f t="shared" si="0"/>
        <v>0</v>
      </c>
      <c r="W9" s="30">
        <f t="shared" si="0"/>
        <v>0</v>
      </c>
      <c r="X9" s="30">
        <f t="shared" si="0"/>
        <v>0</v>
      </c>
      <c r="Z9" s="42"/>
    </row>
    <row r="10" spans="2:28" s="33" customFormat="1" ht="36" customHeight="1" x14ac:dyDescent="0.25">
      <c r="B10" s="12" t="s">
        <v>459</v>
      </c>
      <c r="C10" s="34">
        <v>1990</v>
      </c>
      <c r="D10" s="34">
        <v>35</v>
      </c>
      <c r="E10" s="35">
        <v>1990</v>
      </c>
      <c r="F10" s="34">
        <v>2025</v>
      </c>
      <c r="G10" s="59">
        <v>0.46500000000000002</v>
      </c>
      <c r="H10" s="36" t="s">
        <v>32</v>
      </c>
      <c r="I10" s="35" t="s">
        <v>32</v>
      </c>
      <c r="J10" s="35" t="s">
        <v>32</v>
      </c>
      <c r="K10" s="37" t="s">
        <v>32</v>
      </c>
      <c r="L10" s="12" t="s">
        <v>449</v>
      </c>
      <c r="M10" s="12" t="s">
        <v>450</v>
      </c>
      <c r="N10" s="12" t="s">
        <v>456</v>
      </c>
      <c r="O10" s="30">
        <v>3</v>
      </c>
      <c r="P10" s="30">
        <v>4.3</v>
      </c>
      <c r="Q10" s="30">
        <v>8.1</v>
      </c>
      <c r="R10" s="60">
        <v>45839</v>
      </c>
      <c r="S10" s="19"/>
      <c r="T10" s="19"/>
      <c r="U10" s="19"/>
      <c r="V10" s="30">
        <f t="shared" si="0"/>
        <v>0</v>
      </c>
      <c r="W10" s="30">
        <f t="shared" si="0"/>
        <v>0</v>
      </c>
      <c r="X10" s="30">
        <f t="shared" si="0"/>
        <v>0</v>
      </c>
      <c r="Z10" s="42"/>
    </row>
    <row r="11" spans="2:28" s="33" customFormat="1" ht="36" customHeight="1" x14ac:dyDescent="0.25">
      <c r="B11" s="12" t="s">
        <v>459</v>
      </c>
      <c r="C11" s="34">
        <v>2004</v>
      </c>
      <c r="D11" s="34">
        <v>20</v>
      </c>
      <c r="E11" s="35">
        <v>2004</v>
      </c>
      <c r="F11" s="34">
        <v>2024</v>
      </c>
      <c r="G11" s="59">
        <v>0.47499999999999998</v>
      </c>
      <c r="H11" s="36" t="s">
        <v>32</v>
      </c>
      <c r="I11" s="35" t="s">
        <v>32</v>
      </c>
      <c r="J11" s="35" t="s">
        <v>32</v>
      </c>
      <c r="K11" s="37" t="s">
        <v>32</v>
      </c>
      <c r="L11" s="12" t="s">
        <v>449</v>
      </c>
      <c r="M11" s="12" t="s">
        <v>450</v>
      </c>
      <c r="N11" s="12" t="s">
        <v>456</v>
      </c>
      <c r="O11" s="30">
        <v>2.1</v>
      </c>
      <c r="P11" s="30">
        <v>3.1</v>
      </c>
      <c r="Q11" s="30">
        <v>5.6</v>
      </c>
      <c r="R11" s="60">
        <v>45839</v>
      </c>
      <c r="S11" s="19"/>
      <c r="T11" s="19"/>
      <c r="U11" s="19"/>
      <c r="V11" s="30">
        <f t="shared" si="0"/>
        <v>0</v>
      </c>
      <c r="W11" s="30">
        <f t="shared" si="0"/>
        <v>0</v>
      </c>
      <c r="X11" s="30">
        <f t="shared" si="0"/>
        <v>0</v>
      </c>
      <c r="Z11" s="42"/>
    </row>
    <row r="12" spans="2:28" s="33" customFormat="1" ht="36" customHeight="1" x14ac:dyDescent="0.25">
      <c r="B12" s="12" t="s">
        <v>460</v>
      </c>
      <c r="C12" s="34">
        <v>2004</v>
      </c>
      <c r="D12" s="35" t="s">
        <v>32</v>
      </c>
      <c r="E12" s="35">
        <v>2004</v>
      </c>
      <c r="F12" s="35" t="s">
        <v>32</v>
      </c>
      <c r="G12" s="59">
        <v>0.46</v>
      </c>
      <c r="H12" s="36" t="s">
        <v>32</v>
      </c>
      <c r="I12" s="35" t="s">
        <v>32</v>
      </c>
      <c r="J12" s="35" t="s">
        <v>32</v>
      </c>
      <c r="K12" s="37" t="s">
        <v>32</v>
      </c>
      <c r="L12" s="12" t="s">
        <v>449</v>
      </c>
      <c r="M12" s="12" t="s">
        <v>450</v>
      </c>
      <c r="N12" s="12" t="s">
        <v>456</v>
      </c>
      <c r="O12" s="30">
        <v>2</v>
      </c>
      <c r="P12" s="30">
        <v>2.9</v>
      </c>
      <c r="Q12" s="30">
        <v>5.2</v>
      </c>
      <c r="R12" s="60">
        <v>45839</v>
      </c>
      <c r="S12" s="19"/>
      <c r="T12" s="19"/>
      <c r="U12" s="19"/>
      <c r="V12" s="30">
        <f t="shared" si="0"/>
        <v>0</v>
      </c>
      <c r="W12" s="30">
        <f t="shared" si="0"/>
        <v>0</v>
      </c>
      <c r="X12" s="30">
        <f t="shared" si="0"/>
        <v>0</v>
      </c>
      <c r="Z12" s="42"/>
    </row>
    <row r="13" spans="2:28" s="33" customFormat="1" ht="36" customHeight="1" x14ac:dyDescent="0.25">
      <c r="B13" s="34"/>
      <c r="C13" s="34"/>
      <c r="D13" s="42"/>
      <c r="E13" s="44"/>
      <c r="F13" s="44"/>
      <c r="G13" s="45"/>
      <c r="H13" s="46"/>
      <c r="I13" s="44"/>
      <c r="J13" s="44"/>
      <c r="K13" s="46"/>
      <c r="L13" s="42"/>
      <c r="M13" s="44"/>
      <c r="N13" s="42"/>
      <c r="O13" s="47"/>
      <c r="P13" s="47"/>
      <c r="Q13" s="47"/>
      <c r="R13" s="46"/>
      <c r="S13" s="48">
        <f t="shared" ref="S13:X13" si="1">SUM(S5:S12)</f>
        <v>0</v>
      </c>
      <c r="T13" s="48">
        <f t="shared" si="1"/>
        <v>0</v>
      </c>
      <c r="U13" s="48">
        <f t="shared" si="1"/>
        <v>0</v>
      </c>
      <c r="V13" s="49">
        <f t="shared" si="1"/>
        <v>0</v>
      </c>
      <c r="W13" s="49">
        <f t="shared" si="1"/>
        <v>0</v>
      </c>
      <c r="X13" s="49">
        <f t="shared" si="1"/>
        <v>0</v>
      </c>
      <c r="Z13" s="42"/>
    </row>
    <row r="14" spans="2:28" s="33" customFormat="1" ht="36" customHeight="1" x14ac:dyDescent="0.25">
      <c r="B14" s="34" t="s">
        <v>440</v>
      </c>
      <c r="C14" s="50">
        <f>S13+T13+U13</f>
        <v>0</v>
      </c>
      <c r="D14" s="42"/>
      <c r="E14" s="42"/>
      <c r="F14" s="42"/>
      <c r="G14" s="45"/>
      <c r="H14" s="51"/>
      <c r="I14" s="42"/>
      <c r="J14" s="42"/>
      <c r="K14" s="42"/>
      <c r="L14" s="42"/>
      <c r="M14" s="42"/>
      <c r="N14" s="42"/>
      <c r="O14" s="52"/>
      <c r="P14" s="52"/>
      <c r="Q14" s="52"/>
      <c r="R14" s="51"/>
      <c r="S14" s="53"/>
      <c r="T14" s="53"/>
      <c r="U14" s="53"/>
      <c r="V14" s="52"/>
      <c r="W14" s="52"/>
      <c r="X14" s="52"/>
      <c r="Z14" s="42"/>
    </row>
    <row r="15" spans="2:28" s="33" customFormat="1" ht="36" customHeight="1" x14ac:dyDescent="0.25">
      <c r="B15" s="34" t="s">
        <v>441</v>
      </c>
      <c r="C15" s="54">
        <f>SUM(V13+W13+X13)</f>
        <v>0</v>
      </c>
      <c r="D15" s="42"/>
      <c r="E15" s="42"/>
      <c r="F15" s="42"/>
      <c r="G15" s="45"/>
      <c r="H15" s="51"/>
      <c r="I15" s="42"/>
      <c r="J15" s="42"/>
      <c r="K15" s="42"/>
      <c r="L15" s="42"/>
      <c r="M15" s="42"/>
      <c r="N15" s="42"/>
      <c r="O15" s="52"/>
      <c r="P15" s="52"/>
      <c r="Q15" s="52"/>
      <c r="R15" s="51"/>
      <c r="S15" s="53"/>
      <c r="T15" s="53"/>
      <c r="U15" s="53"/>
      <c r="V15" s="52"/>
      <c r="W15" s="52"/>
      <c r="X15" s="52"/>
      <c r="Z15" s="42"/>
    </row>
    <row r="16" spans="2:28" ht="36" customHeight="1" thickBot="1" x14ac:dyDescent="0.3">
      <c r="B16" s="34" t="s">
        <v>442</v>
      </c>
      <c r="C16" s="55"/>
    </row>
    <row r="17" spans="2:35" ht="36" customHeight="1" x14ac:dyDescent="0.25">
      <c r="B17" s="2" t="s">
        <v>443</v>
      </c>
      <c r="C17" s="56">
        <f>SUM(C15:C16)</f>
        <v>0</v>
      </c>
    </row>
    <row r="18" spans="2:35" ht="36" customHeight="1" x14ac:dyDescent="0.25"/>
    <row r="19" spans="2:35" ht="36" customHeight="1" x14ac:dyDescent="0.25"/>
    <row r="20" spans="2:35" ht="36" customHeight="1" x14ac:dyDescent="0.25"/>
    <row r="21" spans="2:35" ht="36" customHeight="1" x14ac:dyDescent="0.25"/>
    <row r="22" spans="2:35" s="3" customFormat="1" ht="36" customHeight="1" x14ac:dyDescent="0.25">
      <c r="B22" s="2"/>
      <c r="C22" s="2"/>
      <c r="G22" s="4"/>
      <c r="H22" s="5"/>
      <c r="O22" s="6"/>
      <c r="P22" s="6"/>
      <c r="Q22" s="6"/>
      <c r="R22" s="5"/>
      <c r="S22" s="7"/>
      <c r="T22" s="7"/>
      <c r="U22" s="7"/>
      <c r="V22" s="6"/>
      <c r="W22" s="6"/>
      <c r="X22" s="6"/>
      <c r="Y22" s="1"/>
      <c r="AA22" s="1"/>
      <c r="AB22" s="1"/>
      <c r="AC22" s="1"/>
      <c r="AD22" s="1"/>
      <c r="AE22" s="1"/>
      <c r="AF22" s="1"/>
      <c r="AG22" s="1"/>
      <c r="AH22" s="1"/>
      <c r="AI22" s="1"/>
    </row>
    <row r="23" spans="2:35" s="3" customFormat="1" ht="36" customHeight="1" x14ac:dyDescent="0.25">
      <c r="B23" s="2"/>
      <c r="C23" s="2"/>
      <c r="G23" s="4"/>
      <c r="H23" s="5"/>
      <c r="O23" s="6"/>
      <c r="P23" s="6"/>
      <c r="Q23" s="6"/>
      <c r="R23" s="5"/>
      <c r="S23" s="7"/>
      <c r="T23" s="7"/>
      <c r="U23" s="7"/>
      <c r="V23" s="6"/>
      <c r="W23" s="6"/>
      <c r="X23" s="6"/>
      <c r="Y23" s="1"/>
      <c r="AA23" s="1"/>
      <c r="AB23" s="1"/>
      <c r="AC23" s="1"/>
      <c r="AD23" s="1"/>
      <c r="AE23" s="1"/>
      <c r="AF23" s="1"/>
      <c r="AG23" s="1"/>
      <c r="AH23" s="1"/>
      <c r="AI23" s="1"/>
    </row>
    <row r="24" spans="2:35" s="3" customFormat="1" ht="36" customHeight="1" x14ac:dyDescent="0.25">
      <c r="B24" s="2"/>
      <c r="C24" s="2"/>
      <c r="G24" s="4"/>
      <c r="H24" s="5"/>
      <c r="O24" s="6"/>
      <c r="P24" s="6"/>
      <c r="Q24" s="6"/>
      <c r="R24" s="5"/>
      <c r="S24" s="7"/>
      <c r="T24" s="7"/>
      <c r="U24" s="7"/>
      <c r="V24" s="6"/>
      <c r="W24" s="6"/>
      <c r="X24" s="6"/>
      <c r="Y24" s="1"/>
      <c r="AA24" s="1"/>
      <c r="AB24" s="1"/>
      <c r="AC24" s="1"/>
      <c r="AD24" s="1"/>
      <c r="AE24" s="1"/>
      <c r="AF24" s="1"/>
      <c r="AG24" s="1"/>
      <c r="AH24" s="1"/>
      <c r="AI24" s="1"/>
    </row>
    <row r="25" spans="2:35" s="3" customFormat="1" ht="36" customHeight="1" x14ac:dyDescent="0.25">
      <c r="B25" s="2"/>
      <c r="C25" s="2"/>
      <c r="G25" s="4"/>
      <c r="H25" s="5"/>
      <c r="O25" s="6"/>
      <c r="P25" s="6"/>
      <c r="Q25" s="6"/>
      <c r="R25" s="5"/>
      <c r="S25" s="7"/>
      <c r="T25" s="7"/>
      <c r="U25" s="7"/>
      <c r="V25" s="6"/>
      <c r="W25" s="6"/>
      <c r="X25" s="6"/>
      <c r="Y25" s="1"/>
      <c r="AA25" s="1"/>
      <c r="AB25" s="1"/>
      <c r="AC25" s="1"/>
      <c r="AD25" s="1"/>
      <c r="AE25" s="1"/>
      <c r="AF25" s="1"/>
      <c r="AG25" s="1"/>
      <c r="AH25" s="1"/>
      <c r="AI25" s="1"/>
    </row>
    <row r="26" spans="2:35" s="3" customFormat="1" ht="36" customHeight="1" x14ac:dyDescent="0.25">
      <c r="B26" s="2"/>
      <c r="C26" s="2"/>
      <c r="G26" s="4"/>
      <c r="H26" s="5"/>
      <c r="O26" s="6"/>
      <c r="P26" s="6"/>
      <c r="Q26" s="6"/>
      <c r="R26" s="5"/>
      <c r="S26" s="7"/>
      <c r="T26" s="7"/>
      <c r="U26" s="7"/>
      <c r="V26" s="6"/>
      <c r="W26" s="6"/>
      <c r="X26" s="6"/>
      <c r="Y26" s="1"/>
      <c r="AA26" s="1"/>
      <c r="AB26" s="1"/>
      <c r="AC26" s="1"/>
      <c r="AD26" s="1"/>
      <c r="AE26" s="1"/>
      <c r="AF26" s="1"/>
      <c r="AG26" s="1"/>
      <c r="AH26" s="1"/>
      <c r="AI26" s="1"/>
    </row>
    <row r="27" spans="2:35" s="3" customFormat="1" ht="36" customHeight="1" x14ac:dyDescent="0.25">
      <c r="B27" s="2"/>
      <c r="C27" s="2"/>
      <c r="G27" s="4"/>
      <c r="H27" s="5"/>
      <c r="O27" s="6"/>
      <c r="P27" s="6"/>
      <c r="Q27" s="6"/>
      <c r="R27" s="5"/>
      <c r="S27" s="7"/>
      <c r="T27" s="7"/>
      <c r="U27" s="7"/>
      <c r="V27" s="6"/>
      <c r="W27" s="6"/>
      <c r="X27" s="6"/>
      <c r="Y27" s="1"/>
      <c r="AA27" s="1"/>
      <c r="AB27" s="1"/>
      <c r="AC27" s="1"/>
      <c r="AD27" s="1"/>
      <c r="AE27" s="1"/>
      <c r="AF27" s="1"/>
      <c r="AG27" s="1"/>
      <c r="AH27" s="1"/>
      <c r="AI27" s="1"/>
    </row>
    <row r="28" spans="2:35" s="3" customFormat="1" x14ac:dyDescent="0.25">
      <c r="B28" s="2"/>
      <c r="C28" s="2"/>
      <c r="G28" s="4"/>
      <c r="H28" s="5"/>
      <c r="O28" s="6"/>
      <c r="P28" s="6"/>
      <c r="Q28" s="6"/>
      <c r="R28" s="5"/>
      <c r="S28" s="7"/>
      <c r="T28" s="7"/>
      <c r="U28" s="7"/>
      <c r="V28" s="6"/>
      <c r="W28" s="6"/>
      <c r="X28" s="6"/>
      <c r="Y28" s="1"/>
      <c r="AA28" s="1"/>
      <c r="AB28" s="1"/>
      <c r="AC28" s="1"/>
      <c r="AD28" s="1"/>
      <c r="AE28" s="1"/>
      <c r="AF28" s="1"/>
      <c r="AG28" s="1"/>
      <c r="AH28" s="1"/>
      <c r="AI28" s="1"/>
    </row>
    <row r="29" spans="2:35" s="3" customFormat="1" x14ac:dyDescent="0.25">
      <c r="B29" s="2"/>
      <c r="C29" s="2"/>
      <c r="G29" s="4"/>
      <c r="H29" s="5"/>
      <c r="O29" s="6"/>
      <c r="P29" s="6"/>
      <c r="Q29" s="6"/>
      <c r="R29" s="5"/>
      <c r="S29" s="7"/>
      <c r="T29" s="7"/>
      <c r="U29" s="7"/>
      <c r="V29" s="6"/>
      <c r="W29" s="6"/>
      <c r="X29" s="6"/>
      <c r="Y29" s="1"/>
      <c r="AA29" s="1"/>
      <c r="AB29" s="1"/>
      <c r="AC29" s="1"/>
      <c r="AD29" s="1"/>
      <c r="AE29" s="1"/>
      <c r="AF29" s="1"/>
      <c r="AG29" s="1"/>
      <c r="AH29" s="1"/>
      <c r="AI29" s="1"/>
    </row>
    <row r="30" spans="2:35" s="3" customFormat="1" x14ac:dyDescent="0.25">
      <c r="B30" s="2"/>
      <c r="C30" s="2"/>
      <c r="G30" s="4"/>
      <c r="H30" s="5"/>
      <c r="O30" s="6"/>
      <c r="P30" s="6"/>
      <c r="Q30" s="6"/>
      <c r="R30" s="5"/>
      <c r="S30" s="7"/>
      <c r="T30" s="7"/>
      <c r="U30" s="7"/>
      <c r="V30" s="6"/>
      <c r="W30" s="6"/>
      <c r="X30" s="6"/>
      <c r="Y30" s="1"/>
      <c r="AA30" s="1"/>
      <c r="AB30" s="1"/>
      <c r="AC30" s="1"/>
      <c r="AD30" s="1"/>
      <c r="AE30" s="1"/>
      <c r="AF30" s="1"/>
      <c r="AG30" s="1"/>
      <c r="AH30" s="1"/>
      <c r="AI30" s="1"/>
    </row>
    <row r="31" spans="2:35" s="3" customFormat="1" x14ac:dyDescent="0.25">
      <c r="B31" s="2"/>
      <c r="C31" s="2"/>
      <c r="G31" s="4"/>
      <c r="H31" s="5"/>
      <c r="O31" s="6"/>
      <c r="P31" s="6"/>
      <c r="Q31" s="6"/>
      <c r="R31" s="5"/>
      <c r="S31" s="7"/>
      <c r="T31" s="7"/>
      <c r="U31" s="7"/>
      <c r="V31" s="6"/>
      <c r="W31" s="6"/>
      <c r="X31" s="6"/>
      <c r="Y31" s="1"/>
      <c r="AA31" s="1"/>
      <c r="AB31" s="1"/>
      <c r="AC31" s="1"/>
      <c r="AD31" s="1"/>
      <c r="AE31" s="1"/>
      <c r="AF31" s="1"/>
      <c r="AG31" s="1"/>
      <c r="AH31" s="1"/>
      <c r="AI31" s="1"/>
    </row>
    <row r="32" spans="2:35" s="3" customFormat="1" x14ac:dyDescent="0.25">
      <c r="B32" s="2"/>
      <c r="C32" s="2"/>
      <c r="G32" s="4"/>
      <c r="H32" s="5"/>
      <c r="O32" s="6"/>
      <c r="P32" s="6"/>
      <c r="Q32" s="6"/>
      <c r="R32" s="5"/>
      <c r="S32" s="7"/>
      <c r="T32" s="7"/>
      <c r="U32" s="7"/>
      <c r="V32" s="6"/>
      <c r="W32" s="6"/>
      <c r="X32" s="6"/>
      <c r="Y32" s="1"/>
      <c r="AA32" s="1"/>
      <c r="AB32" s="1"/>
      <c r="AC32" s="1"/>
      <c r="AD32" s="1"/>
      <c r="AE32" s="1"/>
      <c r="AF32" s="1"/>
      <c r="AG32" s="1"/>
      <c r="AH32" s="1"/>
      <c r="AI32" s="1"/>
    </row>
    <row r="33" spans="2:35" s="3" customFormat="1" x14ac:dyDescent="0.25">
      <c r="B33" s="2"/>
      <c r="C33" s="2"/>
      <c r="G33" s="4"/>
      <c r="H33" s="5"/>
      <c r="O33" s="6"/>
      <c r="P33" s="6"/>
      <c r="Q33" s="6"/>
      <c r="R33" s="5"/>
      <c r="S33" s="7"/>
      <c r="T33" s="7"/>
      <c r="U33" s="7"/>
      <c r="V33" s="6"/>
      <c r="W33" s="6"/>
      <c r="X33" s="6"/>
      <c r="Y33" s="1"/>
      <c r="AA33" s="1"/>
      <c r="AB33" s="1"/>
      <c r="AC33" s="1"/>
      <c r="AD33" s="1"/>
      <c r="AE33" s="1"/>
      <c r="AF33" s="1"/>
      <c r="AG33" s="1"/>
      <c r="AH33" s="1"/>
      <c r="AI33" s="1"/>
    </row>
    <row r="34" spans="2:35" s="3" customFormat="1" x14ac:dyDescent="0.25">
      <c r="B34" s="2"/>
      <c r="C34" s="2"/>
      <c r="G34" s="4"/>
      <c r="H34" s="5"/>
      <c r="O34" s="6"/>
      <c r="P34" s="6"/>
      <c r="Q34" s="6"/>
      <c r="R34" s="5"/>
      <c r="S34" s="7"/>
      <c r="T34" s="7"/>
      <c r="U34" s="7"/>
      <c r="V34" s="6"/>
      <c r="W34" s="6"/>
      <c r="X34" s="6"/>
      <c r="Y34" s="1"/>
      <c r="AA34" s="1"/>
      <c r="AB34" s="1"/>
      <c r="AC34" s="1"/>
      <c r="AD34" s="1"/>
      <c r="AE34" s="1"/>
      <c r="AF34" s="1"/>
      <c r="AG34" s="1"/>
      <c r="AH34" s="1"/>
      <c r="AI34" s="1"/>
    </row>
    <row r="35" spans="2:35" s="3" customFormat="1" x14ac:dyDescent="0.25">
      <c r="B35" s="2"/>
      <c r="C35" s="2"/>
      <c r="G35" s="4"/>
      <c r="H35" s="5"/>
      <c r="O35" s="6"/>
      <c r="P35" s="6"/>
      <c r="Q35" s="6"/>
      <c r="R35" s="5"/>
      <c r="S35" s="7"/>
      <c r="T35" s="7"/>
      <c r="U35" s="7"/>
      <c r="V35" s="6"/>
      <c r="W35" s="6"/>
      <c r="X35" s="6"/>
      <c r="Y35" s="1"/>
      <c r="AA35" s="1"/>
      <c r="AB35" s="1"/>
      <c r="AC35" s="1"/>
      <c r="AD35" s="1"/>
      <c r="AE35" s="1"/>
      <c r="AF35" s="1"/>
      <c r="AG35" s="1"/>
      <c r="AH35" s="1"/>
      <c r="AI35" s="1"/>
    </row>
    <row r="36" spans="2:35" s="3" customFormat="1" x14ac:dyDescent="0.25">
      <c r="B36" s="2"/>
      <c r="C36" s="2"/>
      <c r="G36" s="4"/>
      <c r="H36" s="5"/>
      <c r="O36" s="6"/>
      <c r="P36" s="6"/>
      <c r="Q36" s="6"/>
      <c r="R36" s="5"/>
      <c r="S36" s="7"/>
      <c r="T36" s="7"/>
      <c r="U36" s="7"/>
      <c r="V36" s="6"/>
      <c r="W36" s="6"/>
      <c r="X36" s="6"/>
      <c r="Y36" s="1"/>
      <c r="AA36" s="1"/>
      <c r="AB36" s="1"/>
      <c r="AC36" s="1"/>
      <c r="AD36" s="1"/>
      <c r="AE36" s="1"/>
      <c r="AF36" s="1"/>
      <c r="AG36" s="1"/>
      <c r="AH36" s="1"/>
      <c r="AI36" s="1"/>
    </row>
    <row r="37" spans="2:35" s="3" customFormat="1" x14ac:dyDescent="0.25">
      <c r="B37" s="2"/>
      <c r="C37" s="2"/>
      <c r="G37" s="4"/>
      <c r="H37" s="5"/>
      <c r="O37" s="6"/>
      <c r="P37" s="6"/>
      <c r="Q37" s="6"/>
      <c r="R37" s="5"/>
      <c r="S37" s="7"/>
      <c r="T37" s="7"/>
      <c r="U37" s="7"/>
      <c r="V37" s="6"/>
      <c r="W37" s="6"/>
      <c r="X37" s="6"/>
      <c r="Y37" s="1"/>
      <c r="AA37" s="1"/>
      <c r="AB37" s="1"/>
      <c r="AC37" s="1"/>
      <c r="AD37" s="1"/>
      <c r="AE37" s="1"/>
      <c r="AF37" s="1"/>
      <c r="AG37" s="1"/>
      <c r="AH37" s="1"/>
      <c r="AI37" s="1"/>
    </row>
    <row r="38" spans="2:35" s="3" customFormat="1" x14ac:dyDescent="0.25">
      <c r="B38" s="2"/>
      <c r="C38" s="2"/>
      <c r="G38" s="4"/>
      <c r="H38" s="5"/>
      <c r="O38" s="6"/>
      <c r="P38" s="6"/>
      <c r="Q38" s="6"/>
      <c r="R38" s="5"/>
      <c r="S38" s="7"/>
      <c r="T38" s="7"/>
      <c r="U38" s="7"/>
      <c r="V38" s="6"/>
      <c r="W38" s="6"/>
      <c r="X38" s="6"/>
      <c r="Y38" s="1"/>
      <c r="AA38" s="1"/>
      <c r="AB38" s="1"/>
      <c r="AC38" s="1"/>
      <c r="AD38" s="1"/>
      <c r="AE38" s="1"/>
      <c r="AF38" s="1"/>
      <c r="AG38" s="1"/>
      <c r="AH38" s="1"/>
      <c r="AI38" s="1"/>
    </row>
    <row r="39" spans="2:35" s="3" customFormat="1" x14ac:dyDescent="0.25">
      <c r="B39" s="2"/>
      <c r="C39" s="2"/>
      <c r="G39" s="4"/>
      <c r="H39" s="5"/>
      <c r="O39" s="6"/>
      <c r="P39" s="6"/>
      <c r="Q39" s="6"/>
      <c r="R39" s="5"/>
      <c r="S39" s="7"/>
      <c r="T39" s="7"/>
      <c r="U39" s="7"/>
      <c r="V39" s="6"/>
      <c r="W39" s="6"/>
      <c r="X39" s="6"/>
      <c r="Y39" s="1"/>
      <c r="AA39" s="1"/>
      <c r="AB39" s="1"/>
      <c r="AC39" s="1"/>
      <c r="AD39" s="1"/>
      <c r="AE39" s="1"/>
      <c r="AF39" s="1"/>
      <c r="AG39" s="1"/>
      <c r="AH39" s="1"/>
      <c r="AI39" s="1"/>
    </row>
    <row r="40" spans="2:35" s="3" customFormat="1" x14ac:dyDescent="0.25">
      <c r="B40" s="2"/>
      <c r="C40" s="2"/>
      <c r="G40" s="4"/>
      <c r="H40" s="5"/>
      <c r="O40" s="6"/>
      <c r="P40" s="6"/>
      <c r="Q40" s="6"/>
      <c r="R40" s="5"/>
      <c r="S40" s="7"/>
      <c r="T40" s="7"/>
      <c r="U40" s="7"/>
      <c r="V40" s="6"/>
      <c r="W40" s="6"/>
      <c r="X40" s="6"/>
      <c r="Y40" s="1"/>
      <c r="AA40" s="1"/>
      <c r="AB40" s="1"/>
      <c r="AC40" s="1"/>
      <c r="AD40" s="1"/>
      <c r="AE40" s="1"/>
      <c r="AF40" s="1"/>
      <c r="AG40" s="1"/>
      <c r="AH40" s="1"/>
      <c r="AI40" s="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Whisky</vt:lpstr>
      <vt:lpstr>Malternative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 Hildebrand</dc:creator>
  <cp:lastModifiedBy>Nick Hildebrand</cp:lastModifiedBy>
  <cp:lastPrinted>2026-02-15T19:39:59Z</cp:lastPrinted>
  <dcterms:created xsi:type="dcterms:W3CDTF">2025-11-02T20:34:12Z</dcterms:created>
  <dcterms:modified xsi:type="dcterms:W3CDTF">2026-10-06T16:55:42Z</dcterms:modified>
</cp:coreProperties>
</file>