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ickh\iCloudDrive\Alcohol\Whisky\Samples\"/>
    </mc:Choice>
  </mc:AlternateContent>
  <xr:revisionPtr revIDLastSave="0" documentId="13_ncr:1_{05CBC171-A355-4F39-AC2C-52875B983AD9}" xr6:coauthVersionLast="47" xr6:coauthVersionMax="47" xr10:uidLastSave="{00000000-0000-0000-0000-000000000000}"/>
  <bookViews>
    <workbookView xWindow="780" yWindow="780" windowWidth="25710" windowHeight="12885" xr2:uid="{235BAE82-3D0E-40D7-B606-45AFE4ED9325}"/>
  </bookViews>
  <sheets>
    <sheet name="Whisky" sheetId="29" r:id="rId1"/>
    <sheet name="Malternative" sheetId="2" r:id="rId2"/>
  </sheets>
  <definedNames>
    <definedName name="_xlnm._FilterDatabase" localSheetId="1" hidden="1">Malternative!$B$4:$N$11</definedName>
    <definedName name="_xlnm._FilterDatabase" localSheetId="0" hidden="1">Whisky!$B$4:$V$180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F181" i="29" l="1"/>
  <c r="AE181" i="29"/>
  <c r="AD181" i="29"/>
  <c r="C182" i="29" s="1"/>
  <c r="AC181" i="29"/>
  <c r="AG180" i="29"/>
  <c r="AG179" i="29"/>
  <c r="AG178" i="29"/>
  <c r="AG177" i="29"/>
  <c r="AG176" i="29"/>
  <c r="AG175" i="29"/>
  <c r="AG174" i="29"/>
  <c r="AG173" i="29"/>
  <c r="AG172" i="29"/>
  <c r="AG171" i="29"/>
  <c r="AG170" i="29"/>
  <c r="AG169" i="29"/>
  <c r="AG168" i="29"/>
  <c r="AG167" i="29"/>
  <c r="AG166" i="29"/>
  <c r="AG165" i="29"/>
  <c r="AG164" i="29"/>
  <c r="AG163" i="29"/>
  <c r="AG162" i="29"/>
  <c r="AG161" i="29"/>
  <c r="AG160" i="29"/>
  <c r="AG159" i="29"/>
  <c r="AG158" i="29"/>
  <c r="AG157" i="29"/>
  <c r="AG156" i="29"/>
  <c r="AG155" i="29"/>
  <c r="AG154" i="29"/>
  <c r="AG153" i="29"/>
  <c r="AG152" i="29"/>
  <c r="AG151" i="29"/>
  <c r="AG150" i="29"/>
  <c r="AG149" i="29"/>
  <c r="AG148" i="29"/>
  <c r="AG147" i="29"/>
  <c r="AG146" i="29"/>
  <c r="AG145" i="29"/>
  <c r="AG144" i="29"/>
  <c r="AG143" i="29"/>
  <c r="AG142" i="29"/>
  <c r="AG141" i="29"/>
  <c r="AG140" i="29"/>
  <c r="AG139" i="29"/>
  <c r="AG138" i="29"/>
  <c r="AG137" i="29"/>
  <c r="AG136" i="29"/>
  <c r="AG135" i="29"/>
  <c r="AG134" i="29"/>
  <c r="AG133" i="29"/>
  <c r="AG132" i="29"/>
  <c r="AG131" i="29"/>
  <c r="AG130" i="29"/>
  <c r="AG129" i="29"/>
  <c r="AG128" i="29"/>
  <c r="AG127" i="29"/>
  <c r="AG126" i="29"/>
  <c r="AG125" i="29"/>
  <c r="AG124" i="29"/>
  <c r="AG123" i="29"/>
  <c r="AG122" i="29"/>
  <c r="AG121" i="29"/>
  <c r="AG120" i="29"/>
  <c r="AG119" i="29"/>
  <c r="AG118" i="29"/>
  <c r="AG117" i="29"/>
  <c r="AG116" i="29"/>
  <c r="AG115" i="29"/>
  <c r="AG114" i="29"/>
  <c r="AG113" i="29"/>
  <c r="AG112" i="29"/>
  <c r="AG111" i="29"/>
  <c r="AG110" i="29"/>
  <c r="AG109" i="29"/>
  <c r="AG108" i="29"/>
  <c r="AG107" i="29"/>
  <c r="AG106" i="29"/>
  <c r="AG105" i="29"/>
  <c r="AG104" i="29"/>
  <c r="AG103" i="29"/>
  <c r="AG102" i="29"/>
  <c r="AG101" i="29"/>
  <c r="AG100" i="29"/>
  <c r="AG99" i="29"/>
  <c r="AG98" i="29"/>
  <c r="AG97" i="29"/>
  <c r="AG96" i="29"/>
  <c r="AG95" i="29"/>
  <c r="AG94" i="29"/>
  <c r="AG93" i="29"/>
  <c r="AG92" i="29"/>
  <c r="AG91" i="29"/>
  <c r="AG90" i="29"/>
  <c r="AG89" i="29"/>
  <c r="AG88" i="29"/>
  <c r="AG87" i="29"/>
  <c r="AG86" i="29"/>
  <c r="AG85" i="29"/>
  <c r="AG84" i="29"/>
  <c r="AG83" i="29"/>
  <c r="AG82" i="29"/>
  <c r="AG81" i="29"/>
  <c r="AG80" i="29"/>
  <c r="AG79" i="29"/>
  <c r="AG78" i="29"/>
  <c r="AG77" i="29"/>
  <c r="AG76" i="29"/>
  <c r="AG75" i="29"/>
  <c r="AG74" i="29"/>
  <c r="AG73" i="29"/>
  <c r="AG72" i="29"/>
  <c r="AG71" i="29"/>
  <c r="AG70" i="29"/>
  <c r="AG69" i="29"/>
  <c r="AG68" i="29"/>
  <c r="AG67" i="29"/>
  <c r="AG66" i="29"/>
  <c r="AG65" i="29"/>
  <c r="AG64" i="29"/>
  <c r="AG63" i="29"/>
  <c r="AG62" i="29"/>
  <c r="AG61" i="29"/>
  <c r="AG60" i="29"/>
  <c r="AG59" i="29"/>
  <c r="AG58" i="29"/>
  <c r="AG57" i="29"/>
  <c r="AG56" i="29"/>
  <c r="AG55" i="29"/>
  <c r="AG54" i="29"/>
  <c r="AG53" i="29"/>
  <c r="AG52" i="29"/>
  <c r="AG51" i="29"/>
  <c r="AG50" i="29"/>
  <c r="AG49" i="29"/>
  <c r="AG48" i="29"/>
  <c r="AG47" i="29"/>
  <c r="AG46" i="29"/>
  <c r="AG45" i="29"/>
  <c r="AG44" i="29"/>
  <c r="AG43" i="29"/>
  <c r="AG42" i="29"/>
  <c r="AG41" i="29"/>
  <c r="AG40" i="29"/>
  <c r="AG39" i="29"/>
  <c r="AG38" i="29"/>
  <c r="AG37" i="29"/>
  <c r="AG36" i="29"/>
  <c r="AG35" i="29"/>
  <c r="AG34" i="29"/>
  <c r="AG33" i="29"/>
  <c r="AG32" i="29"/>
  <c r="AG31" i="29"/>
  <c r="AG30" i="29"/>
  <c r="AG29" i="29"/>
  <c r="AG28" i="29"/>
  <c r="AG27" i="29"/>
  <c r="AG26" i="29"/>
  <c r="AG25" i="29"/>
  <c r="AG24" i="29"/>
  <c r="AG23" i="29"/>
  <c r="AG22" i="29"/>
  <c r="AG21" i="29"/>
  <c r="AG20" i="29"/>
  <c r="AG19" i="29"/>
  <c r="AG18" i="29"/>
  <c r="AG17" i="29"/>
  <c r="AG16" i="29"/>
  <c r="AG15" i="29"/>
  <c r="AG14" i="29"/>
  <c r="AG13" i="29"/>
  <c r="AG12" i="29"/>
  <c r="AG11" i="29"/>
  <c r="AG10" i="29"/>
  <c r="AG9" i="29"/>
  <c r="AG8" i="29"/>
  <c r="AG7" i="29"/>
  <c r="AG6" i="29"/>
  <c r="AG5" i="29"/>
  <c r="AG181" i="29" s="1"/>
  <c r="C183" i="29" s="1"/>
  <c r="C185" i="29" s="1"/>
  <c r="U13" i="2" l="1"/>
  <c r="T13" i="2"/>
  <c r="S13" i="2"/>
  <c r="C14" i="2" s="1"/>
  <c r="X12" i="2"/>
  <c r="W12" i="2"/>
  <c r="V12" i="2"/>
  <c r="X11" i="2"/>
  <c r="W11" i="2"/>
  <c r="V11" i="2"/>
  <c r="X10" i="2"/>
  <c r="W10" i="2"/>
  <c r="V10" i="2"/>
  <c r="X9" i="2"/>
  <c r="W9" i="2"/>
  <c r="V9" i="2"/>
  <c r="X8" i="2"/>
  <c r="W8" i="2"/>
  <c r="V8" i="2"/>
  <c r="X7" i="2"/>
  <c r="W7" i="2"/>
  <c r="V7" i="2"/>
  <c r="X6" i="2"/>
  <c r="W6" i="2"/>
  <c r="V6" i="2"/>
  <c r="X5" i="2"/>
  <c r="X13" i="2" s="1"/>
  <c r="W5" i="2"/>
  <c r="W13" i="2" s="1"/>
  <c r="V5" i="2"/>
  <c r="V13" i="2" s="1"/>
  <c r="C15" i="2" l="1"/>
  <c r="C17" i="2" s="1"/>
</calcChain>
</file>

<file path=xl/sharedStrings.xml><?xml version="1.0" encoding="utf-8"?>
<sst xmlns="http://schemas.openxmlformats.org/spreadsheetml/2006/main" count="3156" uniqueCount="887">
  <si>
    <t>New Additions</t>
  </si>
  <si>
    <t>Brand</t>
  </si>
  <si>
    <t>Bottle</t>
  </si>
  <si>
    <t>Bottling Serie</t>
  </si>
  <si>
    <t>Edition/Batch</t>
  </si>
  <si>
    <t>Age</t>
  </si>
  <si>
    <t>Vintage</t>
  </si>
  <si>
    <t>Year of Bottling</t>
  </si>
  <si>
    <t>ABV/Proof</t>
  </si>
  <si>
    <t>Colored</t>
  </si>
  <si>
    <t>Filtered</t>
  </si>
  <si>
    <t>Distillation Date</t>
  </si>
  <si>
    <t>Bottling Date</t>
  </si>
  <si>
    <t>Cask No.</t>
  </si>
  <si>
    <t>No. of Bottles</t>
  </si>
  <si>
    <t>Bottle No.</t>
  </si>
  <si>
    <t>Bottle Code</t>
  </si>
  <si>
    <t>EAN</t>
  </si>
  <si>
    <t>Country</t>
  </si>
  <si>
    <t>Region</t>
  </si>
  <si>
    <t>Type</t>
  </si>
  <si>
    <t>Cask Type</t>
  </si>
  <si>
    <t>Price 2cl + New Bottle</t>
  </si>
  <si>
    <t>Price 3cl + New Bottle</t>
  </si>
  <si>
    <t>Price 6cl + New Bottle</t>
  </si>
  <si>
    <t>WB-Number</t>
  </si>
  <si>
    <t>Date Added</t>
  </si>
  <si>
    <t>2cl</t>
  </si>
  <si>
    <t>3cl</t>
  </si>
  <si>
    <t>6cl</t>
  </si>
  <si>
    <t>Ardnamurchan</t>
  </si>
  <si>
    <t>Mezcal Cask Release</t>
  </si>
  <si>
    <t>-</t>
  </si>
  <si>
    <t>NAS</t>
  </si>
  <si>
    <t>55.0%</t>
  </si>
  <si>
    <t>Natural Color</t>
  </si>
  <si>
    <t>Non Chill Filtered</t>
  </si>
  <si>
    <t>Scotland</t>
  </si>
  <si>
    <t>Highland</t>
  </si>
  <si>
    <t>Single Malt</t>
  </si>
  <si>
    <t>20 Peated Mezcal Casks</t>
  </si>
  <si>
    <t>The Midgie</t>
  </si>
  <si>
    <t>Batch 2</t>
  </si>
  <si>
    <t>48.0%</t>
  </si>
  <si>
    <t>Ex-Bourbon Barrel, Port Barriques &amp; Sherry Casks</t>
  </si>
  <si>
    <t>Arran</t>
  </si>
  <si>
    <t>10 Years Old</t>
  </si>
  <si>
    <t>Small Batch</t>
  </si>
  <si>
    <t>Bottled for Whiskynet Hungary - Peated 42PPM</t>
  </si>
  <si>
    <t>5060044487903</t>
  </si>
  <si>
    <t>Islands</t>
  </si>
  <si>
    <t>Patricius Tokaj Aszu Finish for 18 Months</t>
  </si>
  <si>
    <t>50.0%</t>
  </si>
  <si>
    <t>Ex-Bourbon</t>
  </si>
  <si>
    <t>A Tennessee Distillery</t>
  </si>
  <si>
    <t>2016 (WMC)</t>
  </si>
  <si>
    <t>59.8%</t>
  </si>
  <si>
    <t>USA</t>
  </si>
  <si>
    <t>Tennessee</t>
  </si>
  <si>
    <t>Bourbon</t>
  </si>
  <si>
    <t>New American Oak Barrel</t>
  </si>
  <si>
    <t>Aultmore</t>
  </si>
  <si>
    <t>2009 (vW)</t>
  </si>
  <si>
    <t>The Ultimate - Cask Strength</t>
  </si>
  <si>
    <t>Aultmore - 2009</t>
  </si>
  <si>
    <t>60.3%</t>
  </si>
  <si>
    <t>5021944101313</t>
  </si>
  <si>
    <t>Speyside</t>
  </si>
  <si>
    <t>Bourbon Barrel</t>
  </si>
  <si>
    <t>Balcones</t>
  </si>
  <si>
    <t>American Oak - 03 Years Old (WTF 2020 Bottling)</t>
  </si>
  <si>
    <t>WTF</t>
  </si>
  <si>
    <t>43 Months</t>
  </si>
  <si>
    <t>64.3% (128.6 Proof)</t>
  </si>
  <si>
    <t>Texas</t>
  </si>
  <si>
    <t>American Oak</t>
  </si>
  <si>
    <t>New American Oak</t>
  </si>
  <si>
    <t>Eclipse</t>
  </si>
  <si>
    <t>Pot Distilled - Straight Rye Whisky</t>
  </si>
  <si>
    <t>ECLIPSE22-1</t>
  </si>
  <si>
    <t>64.0%</t>
  </si>
  <si>
    <t>5060542510332</t>
  </si>
  <si>
    <t>Rye Whisky</t>
  </si>
  <si>
    <t>New Oak Barrel</t>
  </si>
  <si>
    <t>Mirador</t>
  </si>
  <si>
    <t>MIR22-1</t>
  </si>
  <si>
    <t>53.0%</t>
  </si>
  <si>
    <t>852757002314</t>
  </si>
  <si>
    <t>Second Used Oak</t>
  </si>
  <si>
    <t>Rumble Cask Reserve</t>
  </si>
  <si>
    <t>RCR19-1</t>
  </si>
  <si>
    <t>66.1%</t>
  </si>
  <si>
    <t>50605772510134</t>
  </si>
  <si>
    <t>Spirit</t>
  </si>
  <si>
    <t>Geen, spirit</t>
  </si>
  <si>
    <t>Rum Cask Finish - 03 Years Old (WTF 2021 Bottling)</t>
  </si>
  <si>
    <t>45 Months</t>
  </si>
  <si>
    <t>65.4% (130.8 Proof)</t>
  </si>
  <si>
    <t>American Oak/Rum Finish</t>
  </si>
  <si>
    <t>Texas Pot Still Bourbon</t>
  </si>
  <si>
    <t>TPSB21-5</t>
  </si>
  <si>
    <t>46.0% (92 Proof)</t>
  </si>
  <si>
    <t>5060542510196</t>
  </si>
  <si>
    <t>Texas Rye</t>
  </si>
  <si>
    <t>Rye100 21-1</t>
  </si>
  <si>
    <t>50.0% (100 Proof)</t>
  </si>
  <si>
    <t>5060542510042</t>
  </si>
  <si>
    <t>Rye</t>
  </si>
  <si>
    <t>Tres Hombres - ZZ Top</t>
  </si>
  <si>
    <t>Tres Hombres</t>
  </si>
  <si>
    <t>ZZ22-1</t>
  </si>
  <si>
    <t>852757002819</t>
  </si>
  <si>
    <t>Blend</t>
  </si>
  <si>
    <t>Ben Nevis</t>
  </si>
  <si>
    <t>Distillery Bottling</t>
  </si>
  <si>
    <t>46.0%</t>
  </si>
  <si>
    <t>02/0795</t>
  </si>
  <si>
    <t>5026673000234</t>
  </si>
  <si>
    <t>BenRiach</t>
  </si>
  <si>
    <t>Curiositas Peated - 10 Years</t>
  </si>
  <si>
    <t>Curiositas Peated</t>
  </si>
  <si>
    <t>10 Years</t>
  </si>
  <si>
    <t>LJ31174</t>
  </si>
  <si>
    <t>5060088790380</t>
  </si>
  <si>
    <t>Ex-Bourbon, Jamaican Rum &amp; Toasted Virgin Oak Casks</t>
  </si>
  <si>
    <t>Smoke Season</t>
  </si>
  <si>
    <t>52.8%</t>
  </si>
  <si>
    <t>LR41017</t>
  </si>
  <si>
    <t>5060716142291</t>
  </si>
  <si>
    <t>Ex-Bourbon Barrels &amp; Virgin American Oak Casks</t>
  </si>
  <si>
    <t>Benromach</t>
  </si>
  <si>
    <t>43.0</t>
  </si>
  <si>
    <t>5020613023680</t>
  </si>
  <si>
    <t>First Fill</t>
  </si>
  <si>
    <t>Blended Malt Scotch Whisky</t>
  </si>
  <si>
    <t>1995 (MM)</t>
  </si>
  <si>
    <t>Mission Gold - Coastal Embrace</t>
  </si>
  <si>
    <t>Chapter No. I</t>
  </si>
  <si>
    <t>55.1%</t>
  </si>
  <si>
    <t>5060353306292</t>
  </si>
  <si>
    <t>Blended Malt</t>
  </si>
  <si>
    <t>Bourbon Hogshead &amp; Cognac Puncheon</t>
  </si>
  <si>
    <t>Chapter No. II</t>
  </si>
  <si>
    <t>53.3%</t>
  </si>
  <si>
    <t>5060353306285</t>
  </si>
  <si>
    <t>54.2%</t>
  </si>
  <si>
    <t>Chapter No. IV</t>
  </si>
  <si>
    <t>52.3%</t>
  </si>
  <si>
    <t>Bourbon &amp; 6 Years Finish in PX Cask</t>
  </si>
  <si>
    <t>Chapter No. V</t>
  </si>
  <si>
    <t>52.2%</t>
  </si>
  <si>
    <t>Pauillac Wine Barrique</t>
  </si>
  <si>
    <t>46.3%</t>
  </si>
  <si>
    <t>Bourbon &amp; Sherry</t>
  </si>
  <si>
    <t>Blood Oath</t>
  </si>
  <si>
    <t>Pact No. 8</t>
  </si>
  <si>
    <t>Sour Mash Kentucky Straight Bourbon Whiskey</t>
  </si>
  <si>
    <t>49.3%</t>
  </si>
  <si>
    <t>Kentucky</t>
  </si>
  <si>
    <t>Calvados Cask Finish</t>
  </si>
  <si>
    <t>Bruichladdich</t>
  </si>
  <si>
    <t>Islay</t>
  </si>
  <si>
    <t>Single Cask</t>
  </si>
  <si>
    <t>48.9%</t>
  </si>
  <si>
    <t>Bourbon Hogshead</t>
  </si>
  <si>
    <t>57.0%</t>
  </si>
  <si>
    <t>The Ultimate</t>
  </si>
  <si>
    <t>The Classic Laddie</t>
  </si>
  <si>
    <t>L165046 21/231
2021/09/21 17:07</t>
  </si>
  <si>
    <t>5055807400312</t>
  </si>
  <si>
    <t>Variety of Casks (Ex-Bourbon, Sherry, Wine, Rum and Port)</t>
  </si>
  <si>
    <t>Buffalo Trace</t>
  </si>
  <si>
    <t>Kentucky Straight Bourbon Whiskey</t>
  </si>
  <si>
    <t>40.0% (80 Proof)</t>
  </si>
  <si>
    <t>L21113 0122114B</t>
  </si>
  <si>
    <t>080244009984</t>
  </si>
  <si>
    <t>Bunnahabhain</t>
  </si>
  <si>
    <t>Original Collection</t>
  </si>
  <si>
    <t>12 Years</t>
  </si>
  <si>
    <t>2276084 L5 18:25 21228</t>
  </si>
  <si>
    <t>5029704217366</t>
  </si>
  <si>
    <t>Ex-Bourbon and Ex-Sherry Casks</t>
  </si>
  <si>
    <t>12 Years - Cask Strength - 2021 Edition</t>
  </si>
  <si>
    <t>12 Years - Cask Strength</t>
  </si>
  <si>
    <t>2021 Edition</t>
  </si>
  <si>
    <t>2276085 L5 xx:xx 21230</t>
  </si>
  <si>
    <t>5029704220601</t>
  </si>
  <si>
    <t>2014 (vW) Staoisha</t>
  </si>
  <si>
    <t>Bunnahabhain - 2014</t>
  </si>
  <si>
    <t>60.8%</t>
  </si>
  <si>
    <t>5021944108213</t>
  </si>
  <si>
    <t>Dechar/Rechar Hoghshead</t>
  </si>
  <si>
    <t>Bunnahabhain (Heavily Peated)</t>
  </si>
  <si>
    <t>8 Years Old (GM)</t>
  </si>
  <si>
    <t>The MacPhail's Collection</t>
  </si>
  <si>
    <t>Bunnahabhain - 8 Years Old</t>
  </si>
  <si>
    <t>43.0%</t>
  </si>
  <si>
    <t>21/12/16 162084</t>
  </si>
  <si>
    <t>5020613042315</t>
  </si>
  <si>
    <t>Limited Edition - Aonadh - 2011</t>
  </si>
  <si>
    <t>Limited Edition</t>
  </si>
  <si>
    <t>Aonadh</t>
  </si>
  <si>
    <t>56.2%</t>
  </si>
  <si>
    <t>2235311 L5 17:54 21112</t>
  </si>
  <si>
    <t>5029704220564</t>
  </si>
  <si>
    <t>Sherry Casks &amp; Port Finish</t>
  </si>
  <si>
    <t>Bushmills</t>
  </si>
  <si>
    <t>Original</t>
  </si>
  <si>
    <t>40.0%</t>
  </si>
  <si>
    <t>L0252IB002</t>
  </si>
  <si>
    <t>5055966801081</t>
  </si>
  <si>
    <t>Ireland</t>
  </si>
  <si>
    <t>Campbeltown Loch</t>
  </si>
  <si>
    <t>100% Campbeltown Whiskies</t>
  </si>
  <si>
    <t>23/122</t>
  </si>
  <si>
    <t>610854005016</t>
  </si>
  <si>
    <t>Campbeltown</t>
  </si>
  <si>
    <t>Cley</t>
  </si>
  <si>
    <t>4 Years Old</t>
  </si>
  <si>
    <t>Cask Friends</t>
  </si>
  <si>
    <t>52.5%</t>
  </si>
  <si>
    <t>Netherlands</t>
  </si>
  <si>
    <t>Cask Friends - Kilchoman &amp; Oloroso</t>
  </si>
  <si>
    <t>Kilchoman</t>
  </si>
  <si>
    <t>Kilchoman &amp; Oloroso</t>
  </si>
  <si>
    <t>NB</t>
  </si>
  <si>
    <t>Compass Box</t>
  </si>
  <si>
    <t>The Spice Tree</t>
  </si>
  <si>
    <t>L 04 07 21</t>
  </si>
  <si>
    <t>5065000482602</t>
  </si>
  <si>
    <t>French Oak (Heads) + American Oak (Bodies)</t>
  </si>
  <si>
    <t>Craigellachie</t>
  </si>
  <si>
    <t>13 Years</t>
  </si>
  <si>
    <t>L22071ZA8051805</t>
  </si>
  <si>
    <t>5000277003389</t>
  </si>
  <si>
    <t>56.8%</t>
  </si>
  <si>
    <t>Deanston</t>
  </si>
  <si>
    <t>Fino Cask Finish</t>
  </si>
  <si>
    <t>1925080 L5 xx:xx 19044</t>
  </si>
  <si>
    <t>5029704219568</t>
  </si>
  <si>
    <t>Fino Sherry Cask Finish</t>
  </si>
  <si>
    <t>Elijah Craig</t>
  </si>
  <si>
    <t>Toasted Barrel</t>
  </si>
  <si>
    <t>47.0% (94 Proof)</t>
  </si>
  <si>
    <t>A30240643</t>
  </si>
  <si>
    <t>096749002870</t>
  </si>
  <si>
    <t>New Charred Oak / New Toasted Oak</t>
  </si>
  <si>
    <t>Four Roses</t>
  </si>
  <si>
    <t>Single Barrel - 20-1B</t>
  </si>
  <si>
    <t>Single Barrel</t>
  </si>
  <si>
    <t>Bourbon Casks</t>
  </si>
  <si>
    <t>Glencadam</t>
  </si>
  <si>
    <t>2011 (vW)</t>
  </si>
  <si>
    <t>Glencadam - 2011</t>
  </si>
  <si>
    <t>5021944108800</t>
  </si>
  <si>
    <t>GlenDronach</t>
  </si>
  <si>
    <t>15 Years Old</t>
  </si>
  <si>
    <t>Revival</t>
  </si>
  <si>
    <t>LS31317</t>
  </si>
  <si>
    <t>5060399687287</t>
  </si>
  <si>
    <t>Oloroso &amp; Pedro Ximenez Sherry</t>
  </si>
  <si>
    <t>Glendullan</t>
  </si>
  <si>
    <t>Uptown Funk You Sup - 84.26 (SMWS)</t>
  </si>
  <si>
    <t>Uptown Funk You Sup</t>
  </si>
  <si>
    <t>84.26</t>
  </si>
  <si>
    <t>Refill Ex-Bourbon Hogshead</t>
  </si>
  <si>
    <t>Glen Elgin</t>
  </si>
  <si>
    <t>12 Years Old (CA)</t>
  </si>
  <si>
    <t>Glen Elgin - 12yo</t>
  </si>
  <si>
    <t>05-2025</t>
  </si>
  <si>
    <t>610854010744</t>
  </si>
  <si>
    <t>Palo Cortado Since 2023</t>
  </si>
  <si>
    <t>Clean as a Whistle - 85.87 (SMWS)</t>
  </si>
  <si>
    <t>Clean as a Whistle</t>
  </si>
  <si>
    <t>85.87</t>
  </si>
  <si>
    <t>57.7%</t>
  </si>
  <si>
    <t>MB 05/09/23</t>
  </si>
  <si>
    <t>Second Fill Ex-Limousin Oak Hogshead Finish</t>
  </si>
  <si>
    <t>Glenfarclas</t>
  </si>
  <si>
    <t>57.8%</t>
  </si>
  <si>
    <t>Hazelburn</t>
  </si>
  <si>
    <t>Oloroso Cask Matured</t>
  </si>
  <si>
    <t>48.2%</t>
  </si>
  <si>
    <t>02-2017</t>
  </si>
  <si>
    <t>04/03/25 25/33</t>
  </si>
  <si>
    <t>610854009564</t>
  </si>
  <si>
    <t>Oloroso Sherry</t>
  </si>
  <si>
    <t>High West</t>
  </si>
  <si>
    <t>Double Rye!</t>
  </si>
  <si>
    <t>Batch 20B11</t>
  </si>
  <si>
    <t>1220000080690</t>
  </si>
  <si>
    <t>Single Grain</t>
  </si>
  <si>
    <t>Jim Beam</t>
  </si>
  <si>
    <t>Signature Craft</t>
  </si>
  <si>
    <t>Small Batch - Kentucky Straight Bourbon Whiskey</t>
  </si>
  <si>
    <t>Johnnie Walker</t>
  </si>
  <si>
    <t>Red Label</t>
  </si>
  <si>
    <t>1970s</t>
  </si>
  <si>
    <t>Machir Bay</t>
  </si>
  <si>
    <t>MBA 08.03.22 22/17</t>
  </si>
  <si>
    <t>5060210700522</t>
  </si>
  <si>
    <t>90% Bourbon &amp; 10% Sherry</t>
  </si>
  <si>
    <t>Sanaig</t>
  </si>
  <si>
    <t>SAN 16.08.22 22/145</t>
  </si>
  <si>
    <t>5060210700607</t>
  </si>
  <si>
    <t>70% Oloroso Sherry Casks &amp; 30% Bourbon Casks</t>
  </si>
  <si>
    <t>Cask Strength</t>
  </si>
  <si>
    <t>SCS 2/10/24 24/117</t>
  </si>
  <si>
    <t>5060210707859</t>
  </si>
  <si>
    <t>STR Single Cask Finish - Exclusively Bottled for Int. Whisky Festival Den Haag (2021)</t>
  </si>
  <si>
    <t>Single Cask Release</t>
  </si>
  <si>
    <t>STR Cask Finish</t>
  </si>
  <si>
    <t>55.3%</t>
  </si>
  <si>
    <t>407/2012</t>
  </si>
  <si>
    <t>5060210705404</t>
  </si>
  <si>
    <t>Kilkerran</t>
  </si>
  <si>
    <t>Knob Creek</t>
  </si>
  <si>
    <t>9 Years - Kentucky Straight Bourbon Whiskey</t>
  </si>
  <si>
    <t>9 Years</t>
  </si>
  <si>
    <t>L 1028CLJ
41122 2848</t>
  </si>
  <si>
    <t>5060045589620</t>
  </si>
  <si>
    <t>Lagavulin</t>
  </si>
  <si>
    <t>16 Years</t>
  </si>
  <si>
    <t>L1055CM004</t>
  </si>
  <si>
    <t>5000281005409</t>
  </si>
  <si>
    <t>Ex-Bourbon &amp; Sherry Oak</t>
  </si>
  <si>
    <t>Lagg</t>
  </si>
  <si>
    <t>Ex-Palo Cortado Cask Finish</t>
  </si>
  <si>
    <t>58.9%</t>
  </si>
  <si>
    <t>Ledaig</t>
  </si>
  <si>
    <t>Isle of Mull</t>
  </si>
  <si>
    <t>Maffia Monkeys</t>
  </si>
  <si>
    <t>2015 (MMo)</t>
  </si>
  <si>
    <t>Indiana Bourbon Whisky</t>
  </si>
  <si>
    <t>49.6%</t>
  </si>
  <si>
    <t>Indiana</t>
  </si>
  <si>
    <t>New American Oak Casks</t>
  </si>
  <si>
    <t>Maker's Mark</t>
  </si>
  <si>
    <t>47.0%</t>
  </si>
  <si>
    <t>L1124MMB 062951319</t>
  </si>
  <si>
    <t>5060045586209</t>
  </si>
  <si>
    <t>New American Oak &amp;
Barrel Finished with 10 French Oak Staves</t>
  </si>
  <si>
    <t>Mellow Corn</t>
  </si>
  <si>
    <t>Kentucky Straight Corn Whiskey</t>
  </si>
  <si>
    <t>096749701759</t>
  </si>
  <si>
    <t>Corn</t>
  </si>
  <si>
    <t>Millstone</t>
  </si>
  <si>
    <t>Icons of WTF Utrecht</t>
  </si>
  <si>
    <t>8-2024</t>
  </si>
  <si>
    <t>RR00111</t>
  </si>
  <si>
    <t>Mitchell &amp; Son</t>
  </si>
  <si>
    <t>7 Years Old</t>
  </si>
  <si>
    <t>Blue Spot</t>
  </si>
  <si>
    <t>59.1%</t>
  </si>
  <si>
    <t>L314931365</t>
  </si>
  <si>
    <t>5011007013455</t>
  </si>
  <si>
    <t>Single Pot Still</t>
  </si>
  <si>
    <t>Bourbon, Sherry &amp; Madeira</t>
  </si>
  <si>
    <t>Old Ezra</t>
  </si>
  <si>
    <t>Barrel Strength</t>
  </si>
  <si>
    <t>58.5%</t>
  </si>
  <si>
    <t>088352139661</t>
  </si>
  <si>
    <t>Port Charlotte</t>
  </si>
  <si>
    <t>Heavily Peated</t>
  </si>
  <si>
    <t>L164299</t>
  </si>
  <si>
    <t>5055807409940</t>
  </si>
  <si>
    <t>First Fill American Oak</t>
  </si>
  <si>
    <t>Islay Barley</t>
  </si>
  <si>
    <t>Port Dundas</t>
  </si>
  <si>
    <t>2000 (WDS)</t>
  </si>
  <si>
    <t>Bottled for Het Whisky Forum 15th Anniversary</t>
  </si>
  <si>
    <t>Port Dundas - 2000</t>
  </si>
  <si>
    <t>Lowlands</t>
  </si>
  <si>
    <t>Refill Hogshead / 3 Years Finish op 2nd Fill PX Hogshead</t>
  </si>
  <si>
    <t>Rebel</t>
  </si>
  <si>
    <t>Kentucky Straight Bourbon Whiskey - Finished in Tawny Port Barrels</t>
  </si>
  <si>
    <t>Tawny Port Finish</t>
  </si>
  <si>
    <t>45.0%</t>
  </si>
  <si>
    <t>088352136448</t>
  </si>
  <si>
    <t>New American Oak &amp; Port Cask Finish</t>
  </si>
  <si>
    <t>Small Batch Reserve</t>
  </si>
  <si>
    <t>110 Proof</t>
  </si>
  <si>
    <t>088352140612</t>
  </si>
  <si>
    <t>Redbreast</t>
  </si>
  <si>
    <t>L124431604</t>
  </si>
  <si>
    <t>5011007008345</t>
  </si>
  <si>
    <t>First Fill Bourbon &amp; First Fill Oloroso Sherry Casks</t>
  </si>
  <si>
    <t>21 Years</t>
  </si>
  <si>
    <t>L124431612</t>
  </si>
  <si>
    <t>5011007024970</t>
  </si>
  <si>
    <t>Reservoir</t>
  </si>
  <si>
    <t>Hunter &amp; Scott</t>
  </si>
  <si>
    <t>Batch 4</t>
  </si>
  <si>
    <t>42.0%</t>
  </si>
  <si>
    <t>Virginia</t>
  </si>
  <si>
    <t>Maison de Cuivre</t>
  </si>
  <si>
    <t>2 Years 20L Barrel &amp; 18 Months Wine</t>
  </si>
  <si>
    <t>Royal Brackla</t>
  </si>
  <si>
    <t>First Fill Ex-Bourbon Barrel</t>
  </si>
  <si>
    <t>12 Years Old (New Label)</t>
  </si>
  <si>
    <t>12 Years Old</t>
  </si>
  <si>
    <t>L22286ZA500 19:50</t>
  </si>
  <si>
    <t>7640171035475</t>
  </si>
  <si>
    <t>Ex-Bourbon &amp; Oloroso Sherry Cask Finish</t>
  </si>
  <si>
    <t>Single Malt Scotch Whisky</t>
  </si>
  <si>
    <t>2013 (SMWS)</t>
  </si>
  <si>
    <t>Skooshy Stroopwafel</t>
  </si>
  <si>
    <t>Batch 30</t>
  </si>
  <si>
    <t>Bourbon &amp; European PX Oak</t>
  </si>
  <si>
    <t>Speyside's Finest (Glenfarclas)</t>
  </si>
  <si>
    <t>2009 (MM)</t>
  </si>
  <si>
    <t>The Art of Maturation - Mystery Malt</t>
  </si>
  <si>
    <t>5060353305493</t>
  </si>
  <si>
    <t>Oloroso Sherry Butt</t>
  </si>
  <si>
    <t>Springbank</t>
  </si>
  <si>
    <t>24/261</t>
  </si>
  <si>
    <t>610854157005</t>
  </si>
  <si>
    <t>Sherry Casks</t>
  </si>
  <si>
    <t>Teerenpeli</t>
  </si>
  <si>
    <t>Savu</t>
  </si>
  <si>
    <t>Distiller's Choice</t>
  </si>
  <si>
    <t>4-2022</t>
  </si>
  <si>
    <t>4-22</t>
  </si>
  <si>
    <t>6420615511366</t>
  </si>
  <si>
    <t>Finland</t>
  </si>
  <si>
    <t>Ex-Bourbon &amp; Pedro Ximénez</t>
  </si>
  <si>
    <t>Tennessee Bourbon</t>
  </si>
  <si>
    <t>2003 (CA)</t>
  </si>
  <si>
    <t>Enigma</t>
  </si>
  <si>
    <t>41.5%</t>
  </si>
  <si>
    <t>610854010669</t>
  </si>
  <si>
    <t>New American Oak Barrels</t>
  </si>
  <si>
    <t>The Whistler</t>
  </si>
  <si>
    <t>The Good, The Bad &amp; The Smoky</t>
  </si>
  <si>
    <t>5391528252435</t>
  </si>
  <si>
    <t>Ex-Bourbon Barrels &amp; Peated Quarter Cask Finish</t>
  </si>
  <si>
    <t>Tobermory</t>
  </si>
  <si>
    <t>2365110 L50355 22112</t>
  </si>
  <si>
    <t>5029704219612</t>
  </si>
  <si>
    <t>First Fill Ex-Bourbon &amp; Virgin Oak Casks</t>
  </si>
  <si>
    <t>Tormore</t>
  </si>
  <si>
    <t>Lushness Balanced With Freshness - 105.43 (SMWS)</t>
  </si>
  <si>
    <t>Lushness Balanced With Freshness</t>
  </si>
  <si>
    <t>105.43</t>
  </si>
  <si>
    <t>54.9%</t>
  </si>
  <si>
    <t>Second Fill Ex-Bourbon Barrel</t>
  </si>
  <si>
    <t>Tullibardine</t>
  </si>
  <si>
    <t>225 - Sauternes Cask Finish</t>
  </si>
  <si>
    <t>5060074861308</t>
  </si>
  <si>
    <t>First Fill Ex-Bourbon Barrels &amp; Sauternes Cask Finish</t>
  </si>
  <si>
    <t>55.8%</t>
  </si>
  <si>
    <t>Wasmunds's</t>
  </si>
  <si>
    <t>Single Malt Whisky - Rappahannock Pot Stilled</t>
  </si>
  <si>
    <t>Batch 50</t>
  </si>
  <si>
    <t>892241001065</t>
  </si>
  <si>
    <t>Toasted Applewood, Cherrywood &amp; Oak</t>
  </si>
  <si>
    <t>Wild Turkey</t>
  </si>
  <si>
    <t>Straight Rye - 101 Proof</t>
  </si>
  <si>
    <t>Straight Rye</t>
  </si>
  <si>
    <t>101 Proof</t>
  </si>
  <si>
    <t>50.5% (101 Proof)</t>
  </si>
  <si>
    <t>LL/IK121049</t>
  </si>
  <si>
    <t>8043262011348</t>
  </si>
  <si>
    <t>W.L. Weller
(Buffalo Trace)</t>
  </si>
  <si>
    <t>L23038011837B</t>
  </si>
  <si>
    <t>088004027711</t>
  </si>
  <si>
    <t>Woodford Reserve</t>
  </si>
  <si>
    <t>Double Oaked</t>
  </si>
  <si>
    <t>43.2%</t>
  </si>
  <si>
    <t>L125011652</t>
  </si>
  <si>
    <t>5099873008515</t>
  </si>
  <si>
    <t>New Heavily Toasted &amp; Finished in Lightly Charred Barrel</t>
  </si>
  <si>
    <t>Total # Samples</t>
  </si>
  <si>
    <t>Total Price Samples</t>
  </si>
  <si>
    <t>Shipping</t>
  </si>
  <si>
    <t>Total</t>
  </si>
  <si>
    <t>Bottling Date/Period</t>
  </si>
  <si>
    <t>Notes</t>
  </si>
  <si>
    <t>Chateau de Lassale Baqué</t>
  </si>
  <si>
    <t>XXO</t>
  </si>
  <si>
    <t>Q3-2023</t>
  </si>
  <si>
    <t>France</t>
  </si>
  <si>
    <t>Armagnac</t>
  </si>
  <si>
    <t>Tenareze Amargnac</t>
  </si>
  <si>
    <t>20 Ans</t>
  </si>
  <si>
    <t>09-2024</t>
  </si>
  <si>
    <t>40 Ans</t>
  </si>
  <si>
    <t>Domaine de Jean Bon</t>
  </si>
  <si>
    <t>Bas-Armagnac</t>
  </si>
  <si>
    <t>Domaine de Pomès Pébérère</t>
  </si>
  <si>
    <t>25-7-2022</t>
  </si>
  <si>
    <t>Domaine de Poutëou</t>
  </si>
  <si>
    <t>Domaine Le Basque</t>
  </si>
  <si>
    <t>AD/Sauternes Cask Release - Peated</t>
  </si>
  <si>
    <t>Sauternes Cask Release - Peated</t>
  </si>
  <si>
    <t>5060383654813</t>
  </si>
  <si>
    <t>Ex-Bourbon &amp; Sauternes Barriques Finish</t>
  </si>
  <si>
    <t>Master of Distilling - James MacTaggart</t>
  </si>
  <si>
    <t>First Fill Bourbon Barrels</t>
  </si>
  <si>
    <t>Manzanilla Cask Finish</t>
  </si>
  <si>
    <t>52.9%</t>
  </si>
  <si>
    <t>1925050L512:1519022</t>
  </si>
  <si>
    <t>Refill Hogsheads &amp; Manzanilla Cask Finish</t>
  </si>
  <si>
    <t>Mortlach</t>
  </si>
  <si>
    <t>Mortlach - 2009</t>
  </si>
  <si>
    <t>Old Pulteney</t>
  </si>
  <si>
    <t>2011 (HB)</t>
  </si>
  <si>
    <t>Pulteney - 2011</t>
  </si>
  <si>
    <t>06-2011</t>
  </si>
  <si>
    <t>08-2023</t>
  </si>
  <si>
    <t>Bourbon Cask</t>
  </si>
  <si>
    <t>Le Comptoir Irlandais - Small Batch</t>
  </si>
  <si>
    <t>Bottled for Le Comptoir Irlandais, France</t>
  </si>
  <si>
    <t>50.6%</t>
  </si>
  <si>
    <t>5060210706487</t>
  </si>
  <si>
    <t>70% Bourbon, 5% Oloroso &amp; 25% Cognac Casks</t>
  </si>
  <si>
    <t>Last Samples, including 10% Discount</t>
  </si>
  <si>
    <t>Southern Collective Spirit Company</t>
  </si>
  <si>
    <t>5 Years Old - Bottled for Spirits4All</t>
  </si>
  <si>
    <t>Bottled for Spirits4All</t>
  </si>
  <si>
    <t>63.5%</t>
  </si>
  <si>
    <t>850044490509</t>
  </si>
  <si>
    <t>New Charred Oak</t>
  </si>
  <si>
    <t>Imperial</t>
  </si>
  <si>
    <t>1995 (MBl)</t>
  </si>
  <si>
    <t>The Maltman</t>
  </si>
  <si>
    <t>Imperial - 1995</t>
  </si>
  <si>
    <t>10-1995</t>
  </si>
  <si>
    <t>11-2016</t>
  </si>
  <si>
    <t>52.0%</t>
  </si>
  <si>
    <t>2009 (DL)</t>
  </si>
  <si>
    <t>Old Particular - The Dutch Dram Masters</t>
  </si>
  <si>
    <t>Ledaig - 2009</t>
  </si>
  <si>
    <t>02-2009</t>
  </si>
  <si>
    <t>10-2025</t>
  </si>
  <si>
    <t>DL19961</t>
  </si>
  <si>
    <t>CBG128790</t>
  </si>
  <si>
    <t>5014218833850</t>
  </si>
  <si>
    <t>Second Fill Sherry Hogshead Finish</t>
  </si>
  <si>
    <t>Single Barrel Straight Bourbon Whiskey</t>
  </si>
  <si>
    <t>Bottled for the Netherlands</t>
  </si>
  <si>
    <t>088352143514</t>
  </si>
  <si>
    <t>Single Barrel Straight Rye Whiskey</t>
  </si>
  <si>
    <t>OE3</t>
  </si>
  <si>
    <t>088352143521</t>
  </si>
  <si>
    <t>George Dickel</t>
  </si>
  <si>
    <t>Tipsy Texas Tea - B5.16 (SMWS)</t>
  </si>
  <si>
    <t>Tipsy Texas Tea</t>
  </si>
  <si>
    <t>B5.16</t>
  </si>
  <si>
    <t>64.6%</t>
  </si>
  <si>
    <t>Charred New Oak Barrel</t>
  </si>
  <si>
    <t>L166212 23/116 2023/06/08</t>
  </si>
  <si>
    <t>5055807417129</t>
  </si>
  <si>
    <t>80% First Fill Bourbon, 5% Second Fill Sherry &amp; 15% Wine Casks</t>
  </si>
  <si>
    <t>Lowland</t>
  </si>
  <si>
    <t>The Single Malts of Scotland</t>
  </si>
  <si>
    <t>Rare Breed</t>
  </si>
  <si>
    <t>58.4% (116.8 Proof)</t>
  </si>
  <si>
    <t>721059002530</t>
  </si>
  <si>
    <t>AD/Mezcal Cask Release</t>
  </si>
  <si>
    <t>Auchentoshan</t>
  </si>
  <si>
    <t>Like a Breath of Fresh Air - 5.136 (SMWS)</t>
  </si>
  <si>
    <t>Like a Breath of Fresh Air</t>
  </si>
  <si>
    <t>Second Fill Bourbon Barrel</t>
  </si>
  <si>
    <t>Constrasts</t>
  </si>
  <si>
    <t>High Enzyme</t>
  </si>
  <si>
    <t>46.0</t>
  </si>
  <si>
    <t>03/10/2024 240250</t>
  </si>
  <si>
    <t>5020613101074</t>
  </si>
  <si>
    <t>Holyrood</t>
  </si>
  <si>
    <t>2019 (KCC)</t>
  </si>
  <si>
    <t>Fragrant Drops</t>
  </si>
  <si>
    <t>Holyrood - 2019</t>
  </si>
  <si>
    <t>57.6%</t>
  </si>
  <si>
    <t>5060253028063</t>
  </si>
  <si>
    <t>Lagmore (Ballindalloch)</t>
  </si>
  <si>
    <t>2015 (TCaH)</t>
  </si>
  <si>
    <t>The Thirsty Piper</t>
  </si>
  <si>
    <t>Lagmore - 2015</t>
  </si>
  <si>
    <t>57.1%</t>
  </si>
  <si>
    <t>First Fill Bourbon Barrel</t>
  </si>
  <si>
    <t>Strathenry
(Inchdairnie)</t>
  </si>
  <si>
    <t>2018 (KCC)</t>
  </si>
  <si>
    <t>Elevenses Whisky</t>
  </si>
  <si>
    <t>Strathenry - 2018</t>
  </si>
  <si>
    <t>Rockside Farm - 2007</t>
  </si>
  <si>
    <t>13/126</t>
  </si>
  <si>
    <t>0518105003135</t>
  </si>
  <si>
    <t>Scottish Barley</t>
  </si>
  <si>
    <t>5055807400435</t>
  </si>
  <si>
    <t>Bourbon Barrels, Virgin Oak &amp; French Red Wine Casks</t>
  </si>
  <si>
    <t>58.6%</t>
  </si>
  <si>
    <t>58.0%</t>
  </si>
  <si>
    <t>Soho Selection</t>
  </si>
  <si>
    <t>American Oak Hogshead</t>
  </si>
  <si>
    <t>Bladnoch</t>
  </si>
  <si>
    <t>13 Years Old</t>
  </si>
  <si>
    <t>Heritage Collection</t>
  </si>
  <si>
    <t>46.7%</t>
  </si>
  <si>
    <t>L 248255 199 xx:xx</t>
  </si>
  <si>
    <t>5056674500686</t>
  </si>
  <si>
    <t>Ironroot Republic</t>
  </si>
  <si>
    <t>Cellar Reserve</t>
  </si>
  <si>
    <t>53.5%</t>
  </si>
  <si>
    <t>French Wine Finish</t>
  </si>
  <si>
    <t>Promethean</t>
  </si>
  <si>
    <t>P23</t>
  </si>
  <si>
    <t>854493005116</t>
  </si>
  <si>
    <t>Milroy's</t>
  </si>
  <si>
    <t>1994 (Soh)</t>
  </si>
  <si>
    <t>Milroy's - 1994</t>
  </si>
  <si>
    <t>49.5%</t>
  </si>
  <si>
    <t>5056695400330</t>
  </si>
  <si>
    <t>Peated Cask</t>
  </si>
  <si>
    <t>Teaninich</t>
  </si>
  <si>
    <t>2012 (Soh)</t>
  </si>
  <si>
    <t>Teaninich - 2012</t>
  </si>
  <si>
    <t>51.5%</t>
  </si>
  <si>
    <t>Orkney Bere Barley</t>
  </si>
  <si>
    <t>L 6 11 14</t>
  </si>
  <si>
    <t>5060044482830</t>
  </si>
  <si>
    <t>Ex-Bourbon Barrel</t>
  </si>
  <si>
    <t>Private Cask Bottling</t>
  </si>
  <si>
    <t>Whisky Event Eindhoven Festival Bottling</t>
  </si>
  <si>
    <t>60.6%</t>
  </si>
  <si>
    <t>2014/2814</t>
  </si>
  <si>
    <t>5060044489112</t>
  </si>
  <si>
    <t>Second Fill Sherry Hogshead</t>
  </si>
  <si>
    <t>2016 (DL)</t>
  </si>
  <si>
    <t>Arran - 2016</t>
  </si>
  <si>
    <t>59.9%</t>
  </si>
  <si>
    <t>09-2016</t>
  </si>
  <si>
    <t>08-2025</t>
  </si>
  <si>
    <t>DL 18682</t>
  </si>
  <si>
    <t>5014218833362</t>
  </si>
  <si>
    <t>FEW</t>
  </si>
  <si>
    <t>A Phoenix in an Apple Tree - RW1.11 (SMWS)</t>
  </si>
  <si>
    <t>A Phoenix in an Apple Tree</t>
  </si>
  <si>
    <t>RW1.11</t>
  </si>
  <si>
    <t>61.3%</t>
  </si>
  <si>
    <t>#3 Char New Oak Barrel</t>
  </si>
  <si>
    <t>Tropical Cheesecake - B4.10 (SMWS)</t>
  </si>
  <si>
    <t>Tropical Cheesecake</t>
  </si>
  <si>
    <t>B5.10</t>
  </si>
  <si>
    <t>61.2%</t>
  </si>
  <si>
    <t>B4.10</t>
  </si>
  <si>
    <t>2009 (cQs)</t>
  </si>
  <si>
    <t>Glen Elgin - 2009</t>
  </si>
  <si>
    <t>53.9%</t>
  </si>
  <si>
    <t>Thirteenth Colony</t>
  </si>
  <si>
    <t>Maple Wood Spiral Finish</t>
  </si>
  <si>
    <t>56.5%</t>
  </si>
  <si>
    <t>New additions (last 2 months)</t>
  </si>
  <si>
    <t>Last samples, including at least 10% discount</t>
  </si>
  <si>
    <t>Old Skool</t>
  </si>
  <si>
    <t>Bottled for 25th Anniversary</t>
  </si>
  <si>
    <t>First Fill Ex-Bourbon (95%) &amp; First Fill Ex-Sauternes (5%) Casks</t>
  </si>
  <si>
    <t>Brulee Royale (CB)</t>
  </si>
  <si>
    <t>Brulee Royale</t>
  </si>
  <si>
    <t>49.0%</t>
  </si>
  <si>
    <t>04-2025</t>
  </si>
  <si>
    <t>5060632881809</t>
  </si>
  <si>
    <t>First Fill Bourbon Barrel &amp; Refill Hogsheads</t>
  </si>
  <si>
    <t>Caol Ila</t>
  </si>
  <si>
    <t>2000 (WIN)</t>
  </si>
  <si>
    <t>First Cask</t>
  </si>
  <si>
    <t>Caol Ila - 2000</t>
  </si>
  <si>
    <t>55.6%</t>
  </si>
  <si>
    <t>17 Years Old</t>
  </si>
  <si>
    <t>Orange Wine Cask Finish</t>
  </si>
  <si>
    <t>53.6%</t>
  </si>
  <si>
    <t>Ex-Bourbon (15y) &amp; Naranja Casks (2y) Finish</t>
  </si>
  <si>
    <t>Organic</t>
  </si>
  <si>
    <t>50.9%</t>
  </si>
  <si>
    <t>2372115 L5 xx:xx 22119</t>
  </si>
  <si>
    <t>5029704220885</t>
  </si>
  <si>
    <t>Bourbon &amp; Fino Sherry Finish</t>
  </si>
  <si>
    <t>Organic Oloroso Cask</t>
  </si>
  <si>
    <t>1995097 L5 xx:xx 19157</t>
  </si>
  <si>
    <t>5029704219384</t>
  </si>
  <si>
    <t>Organic Oloroso Cask Finish</t>
  </si>
  <si>
    <t>Deanston - 2008</t>
  </si>
  <si>
    <t>52.7%</t>
  </si>
  <si>
    <t>2251187 L5 xx:xx 21203</t>
  </si>
  <si>
    <t>5029704220526</t>
  </si>
  <si>
    <t>Oloroso Matured</t>
  </si>
  <si>
    <t>2008 (VK)</t>
  </si>
  <si>
    <t>50.2%</t>
  </si>
  <si>
    <t>Tawny Port Barrique</t>
  </si>
  <si>
    <t>2009 (MBl)</t>
  </si>
  <si>
    <t>The Maltman - Single Cask</t>
  </si>
  <si>
    <t>Deanston - 2009</t>
  </si>
  <si>
    <t>09-2009</t>
  </si>
  <si>
    <t>20-6108065</t>
  </si>
  <si>
    <t>PX Sherry Butt Finish</t>
  </si>
  <si>
    <t>Pearceptive Perusal - 29.14 (SMWS)</t>
  </si>
  <si>
    <t>Pearceptive Perusal</t>
  </si>
  <si>
    <t>79.14</t>
  </si>
  <si>
    <t>61.4%</t>
  </si>
  <si>
    <t>MB 20/11/25</t>
  </si>
  <si>
    <t>Virgin Oak</t>
  </si>
  <si>
    <t>2323042 L5 11:33 21354</t>
  </si>
  <si>
    <t>5029704217458</t>
  </si>
  <si>
    <t>Ex-Bourbon &amp; Virgin Oak Casks</t>
  </si>
  <si>
    <t>58.5</t>
  </si>
  <si>
    <t>2435061 L5 xx:xx 23072</t>
  </si>
  <si>
    <t>5029704221189</t>
  </si>
  <si>
    <t>Christmas Edition</t>
  </si>
  <si>
    <t>50..0%</t>
  </si>
  <si>
    <t>12-2014</t>
  </si>
  <si>
    <t>L22 10 24</t>
  </si>
  <si>
    <t>5018066240419</t>
  </si>
  <si>
    <t>16 Years Old</t>
  </si>
  <si>
    <t>20/121</t>
  </si>
  <si>
    <t>0610854001353</t>
  </si>
  <si>
    <t>96% Bourbon &amp; 4% Marsala Casks</t>
  </si>
  <si>
    <t>21/134</t>
  </si>
  <si>
    <t>75% Bourbon &amp; 25% Sherry</t>
  </si>
  <si>
    <t>8 Years Old</t>
  </si>
  <si>
    <t>Batch 8</t>
  </si>
  <si>
    <t>57.9%</t>
  </si>
  <si>
    <t>22/22</t>
  </si>
  <si>
    <t>610854004934</t>
  </si>
  <si>
    <t>Port Casks</t>
  </si>
  <si>
    <t>Batch 12</t>
  </si>
  <si>
    <t>25/240</t>
  </si>
  <si>
    <t>610854011079</t>
  </si>
  <si>
    <t>Longrow</t>
  </si>
  <si>
    <t>100 Proof</t>
  </si>
  <si>
    <t>Batch No. 2</t>
  </si>
  <si>
    <t>25/223</t>
  </si>
  <si>
    <t>610854011789</t>
  </si>
  <si>
    <t>Bourbon &amp; Wine Casks</t>
  </si>
  <si>
    <t>5 Years Old</t>
  </si>
  <si>
    <t>25/215</t>
  </si>
  <si>
    <t>610854010959</t>
  </si>
  <si>
    <t>100% Bourbon</t>
  </si>
  <si>
    <t>An Cuan Garbh</t>
  </si>
  <si>
    <t>No. 1</t>
  </si>
  <si>
    <t>51.6%</t>
  </si>
  <si>
    <t>White Port Finish</t>
  </si>
  <si>
    <t>The Coterie Exclusive</t>
  </si>
  <si>
    <t>5029704221905</t>
  </si>
  <si>
    <t>White Port &amp; Moscatel Cask Finishes</t>
  </si>
  <si>
    <t>1989 (KCWS)</t>
  </si>
  <si>
    <t>Kings Court Choice</t>
  </si>
  <si>
    <t>Bunnahabhain - 1989</t>
  </si>
  <si>
    <t>10-1989</t>
  </si>
  <si>
    <t>07-2018</t>
  </si>
  <si>
    <t>First Fill Ex Sherry Butt</t>
  </si>
  <si>
    <t>Rioja</t>
  </si>
  <si>
    <t>Rye - 2017 (KCC)</t>
  </si>
  <si>
    <t>Indiana Rye - 2017</t>
  </si>
  <si>
    <t>Virgin American Oak</t>
  </si>
  <si>
    <t>Price 10cl + New Bottle</t>
  </si>
  <si>
    <t>10cl</t>
  </si>
  <si>
    <t>2014 - AD/12.14 CK.429</t>
  </si>
  <si>
    <t>Private Cask</t>
  </si>
  <si>
    <t>Bottled for the Casqueteers</t>
  </si>
  <si>
    <t>58.2%</t>
  </si>
  <si>
    <t>First Fill American Oak Sherry Hogshead</t>
  </si>
  <si>
    <t>2014 - AD/11.14 CK.323</t>
  </si>
  <si>
    <t>First Fill American Oak Bourbon Barrel</t>
  </si>
  <si>
    <t>2019 (CA)</t>
  </si>
  <si>
    <t>Chairman's Stock</t>
  </si>
  <si>
    <t>Ardnamurchan - 2019</t>
  </si>
  <si>
    <t>60.1%</t>
  </si>
  <si>
    <t>25/191</t>
  </si>
  <si>
    <t>610854011864</t>
  </si>
  <si>
    <t>Oloroso Hogshead</t>
  </si>
  <si>
    <t>Arran Barley</t>
  </si>
  <si>
    <t>Optic #1</t>
  </si>
  <si>
    <t>5060044489280</t>
  </si>
  <si>
    <t>First Fill Bourbon Barrels &amp; Second Fill Sherry Casks</t>
  </si>
  <si>
    <t>The Traveling Circus</t>
  </si>
  <si>
    <t>05060632881687</t>
  </si>
  <si>
    <t>First Fill Oloroso Sherry &amp; Bourbon Casks</t>
  </si>
  <si>
    <t>The King's Ransom</t>
  </si>
  <si>
    <t>61.0%</t>
  </si>
  <si>
    <t>860009013360</t>
  </si>
  <si>
    <t>2015 (NSS)</t>
  </si>
  <si>
    <t>The Campbeltown Connection</t>
  </si>
  <si>
    <t>50.7%</t>
  </si>
  <si>
    <t>First &amp; Refill Hogsheads</t>
  </si>
  <si>
    <t>2nd Fill Moscatel Finish - Cask 107 (Nick Hildebrand)</t>
  </si>
  <si>
    <t>Ex-Bourbon &amp; Second Fill Moscatel Oak (10L)</t>
  </si>
  <si>
    <t>1st Fill Moscatel Finish - Cask 107 (Nick Hildebrand)</t>
  </si>
  <si>
    <t>Ex-Bourbon &amp; First Fill Moscatel Oak (10L)</t>
  </si>
  <si>
    <t>4 Years Old - Ex-Campbeltown Cask</t>
  </si>
  <si>
    <t>3rd Fill Moscatel Finish - Cask 107 (Nick Hildebrand)</t>
  </si>
  <si>
    <t>Ex-Bourbon &amp; Third Filll Moscatel Cask (10L)</t>
  </si>
  <si>
    <t>2011 (BR)</t>
  </si>
  <si>
    <t>Bottled for BB&amp;R Friends the Netherlands</t>
  </si>
  <si>
    <t>Glen Elgin - 2011</t>
  </si>
  <si>
    <t>54.4%</t>
  </si>
  <si>
    <t>Moscatel Finish</t>
  </si>
  <si>
    <t>Lochindaal</t>
  </si>
  <si>
    <t>North British</t>
  </si>
  <si>
    <t>1991 (PST)</t>
  </si>
  <si>
    <t>An Edinburgh Dram</t>
  </si>
  <si>
    <t>North British - 1991</t>
  </si>
  <si>
    <t>40.1%</t>
  </si>
  <si>
    <t>5060253028822</t>
  </si>
  <si>
    <t>Williamson
(Laphroaig)</t>
  </si>
  <si>
    <t>2010 (BR)</t>
  </si>
  <si>
    <t>BB&amp;R Friends The Netherlands</t>
  </si>
  <si>
    <t>Williamson - 2010</t>
  </si>
  <si>
    <t>56.0%</t>
  </si>
  <si>
    <t>5010493090377</t>
  </si>
  <si>
    <t>46.85%</t>
  </si>
  <si>
    <t>080660001203</t>
  </si>
  <si>
    <t>Daftmill</t>
  </si>
  <si>
    <t>Daftmill - 2012</t>
  </si>
  <si>
    <t>57.3%</t>
  </si>
  <si>
    <t>02-2026</t>
  </si>
  <si>
    <t>002/2012</t>
  </si>
  <si>
    <t>Castaway</t>
  </si>
  <si>
    <t>61.1%</t>
  </si>
  <si>
    <t>Rum &amp; Tequila Casks</t>
  </si>
  <si>
    <t>Rhinns</t>
  </si>
  <si>
    <t>2011 (WS)</t>
  </si>
  <si>
    <t>Bourbon Hogshead &amp; SXG Diamond Rum Barrel</t>
  </si>
  <si>
    <t>Bowmore</t>
  </si>
  <si>
    <t>22 Years Old (LiSo)</t>
  </si>
  <si>
    <t>Bowmore - 22yo</t>
  </si>
  <si>
    <t>First Fill Bourbon</t>
  </si>
  <si>
    <t>Beam's Choice - The Cowboy, 1902</t>
  </si>
  <si>
    <t>Collector's Edition</t>
  </si>
  <si>
    <t>Volume XV</t>
  </si>
  <si>
    <t>Auchroisk</t>
  </si>
  <si>
    <t>2012 (DL)</t>
  </si>
  <si>
    <t>Auchroisk - 2012</t>
  </si>
  <si>
    <t>55.4%</t>
  </si>
  <si>
    <t>11-2012</t>
  </si>
  <si>
    <t>03-2026</t>
  </si>
  <si>
    <t>DL 20412</t>
  </si>
  <si>
    <t>L1084261200</t>
  </si>
  <si>
    <t>5014218834444</t>
  </si>
  <si>
    <t>Ice Wine Hogshead Finish</t>
  </si>
  <si>
    <t>Organic PX Finish</t>
  </si>
  <si>
    <t>5029704219988</t>
  </si>
  <si>
    <t>2020 (ElD)</t>
  </si>
  <si>
    <t>Small Batch - Deanston 2020</t>
  </si>
  <si>
    <t>5061035823526</t>
  </si>
  <si>
    <t>PX &amp; Oloroso Sherry Butts</t>
  </si>
  <si>
    <t>11 Years Old</t>
  </si>
  <si>
    <t>Barrel Proof</t>
  </si>
  <si>
    <t>Batch B523</t>
  </si>
  <si>
    <t>62.1% (124.2 Proof)</t>
  </si>
  <si>
    <t>0096749001613</t>
  </si>
  <si>
    <t>096749002733</t>
  </si>
  <si>
    <t>New Charred White Oak</t>
  </si>
  <si>
    <t>100% Islay</t>
  </si>
  <si>
    <t>11Y 29/09/25 25/97</t>
  </si>
  <si>
    <t>5060210708801</t>
  </si>
  <si>
    <t>Ex-Oloroso Sherry Butts</t>
  </si>
  <si>
    <t>13Y 11/02/25 25/17</t>
  </si>
  <si>
    <t>5060210708245</t>
  </si>
  <si>
    <t>Bourbon Barrel, Bourbon Octave &amp; Calvados</t>
  </si>
  <si>
    <t>2013 SYC:01</t>
  </si>
  <si>
    <t>Cask Exploration Series</t>
  </si>
  <si>
    <t>L166641 24/002 2024/01/17</t>
  </si>
  <si>
    <t>5055807418775</t>
  </si>
  <si>
    <t>First &amp; Second Fill Bourbon &amp; First Fill Syrah Casks</t>
  </si>
  <si>
    <t>2018 AD/</t>
  </si>
  <si>
    <t>Tokaji Cask Release</t>
  </si>
  <si>
    <t>5060383655476</t>
  </si>
  <si>
    <t>Bourbon Barrels &amp; Tokaji Casks</t>
  </si>
  <si>
    <t>2010 (TWJ)</t>
  </si>
  <si>
    <t>Ledaig - 2010</t>
  </si>
  <si>
    <t>52.4%</t>
  </si>
  <si>
    <t>Refill Bourbon</t>
  </si>
  <si>
    <t>53.2%</t>
  </si>
  <si>
    <t>04014-1</t>
  </si>
  <si>
    <t>Ex Oloroso Cask</t>
  </si>
  <si>
    <t>1995 (WhB)</t>
  </si>
  <si>
    <t>Tobermory - 1995</t>
  </si>
  <si>
    <t>Hogshead</t>
  </si>
  <si>
    <t>1996 (EVWC)</t>
  </si>
  <si>
    <t>Tobermory - 1996</t>
  </si>
  <si>
    <t>51.3%</t>
  </si>
  <si>
    <t>03-1996</t>
  </si>
  <si>
    <t>10-2021</t>
  </si>
  <si>
    <t>2008 (DeDr)</t>
  </si>
  <si>
    <t>Decadent Drams</t>
  </si>
  <si>
    <t>Tobermory - 2008</t>
  </si>
  <si>
    <t>Refill Hogshead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</si>
</sst>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 * #,##0.00_ ;_ * \-#,##0.00_ ;_ * &quot;-&quot;??_ ;_ @_ "/>
    <numFmt numFmtId="164" formatCode="_([$€-2]\ * #,##0.00_);_([$€-2]\ * \(#,##0.00\);_([$€-2]\ * &quot;-&quot;??_);_(@_)"/>
    <numFmt numFmtId="165" formatCode="0.000%"/>
    <numFmt numFmtId="166" formatCode="_(&quot;€&quot;\ * #,##0.00_);_(&quot;€&quot;\ * \(#,##0.00\);_(&quot;€&quot;\ * &quot;-&quot;??_);_(@_)"/>
    <numFmt numFmtId="167" formatCode="0.0"/>
    <numFmt numFmtId="168" formatCode="_ [$€-2]\ * #,##0.00_ ;_ [$€-2]\ * \-#,##0.00_ ;_ [$€-2]\ * &quot;-&quot;??_ ;_ @_ "/>
    <numFmt numFmtId="169" formatCode="0.0%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/>
  </cellStyleXfs>
  <cellXfs count="126">
    <xf numFmtId="0" fontId="0" fillId="0" borderId="0" xfId="0"/>
    <xf numFmtId="0" fontId="3" fillId="0" borderId="0" xfId="4"/>
    <xf numFmtId="0" fontId="3" fillId="0" borderId="0" xfId="4" applyAlignment="1">
      <alignment horizontal="center" wrapText="1"/>
    </xf>
    <xf numFmtId="0" fontId="3" fillId="0" borderId="0" xfId="4" applyAlignment="1">
      <alignment horizontal="center"/>
    </xf>
    <xf numFmtId="49" fontId="3" fillId="0" borderId="0" xfId="4" applyNumberFormat="1" applyAlignment="1">
      <alignment horizontal="center"/>
    </xf>
    <xf numFmtId="49" fontId="3" fillId="0" borderId="0" xfId="4" applyNumberFormat="1" applyAlignment="1">
      <alignment horizontal="center" vertical="center" wrapText="1"/>
    </xf>
    <xf numFmtId="14" fontId="3" fillId="0" borderId="0" xfId="4" applyNumberFormat="1" applyAlignment="1">
      <alignment horizontal="center"/>
    </xf>
    <xf numFmtId="164" fontId="3" fillId="0" borderId="0" xfId="4" applyNumberFormat="1" applyAlignment="1">
      <alignment horizontal="center"/>
    </xf>
    <xf numFmtId="14" fontId="4" fillId="0" borderId="0" xfId="4" applyNumberFormat="1" applyFont="1" applyAlignment="1">
      <alignment horizontal="center"/>
    </xf>
    <xf numFmtId="1" fontId="3" fillId="0" borderId="0" xfId="1" applyNumberFormat="1" applyFont="1" applyAlignment="1">
      <alignment horizontal="center"/>
    </xf>
    <xf numFmtId="0" fontId="3" fillId="0" borderId="0" xfId="0" applyFont="1" applyAlignment="1">
      <alignment vertical="center"/>
    </xf>
    <xf numFmtId="0" fontId="5" fillId="2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3" fillId="0" borderId="0" xfId="0" quotePrefix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65" fontId="3" fillId="0" borderId="0" xfId="0" applyNumberFormat="1" applyFont="1" applyAlignment="1">
      <alignment horizontal="center" vertical="center" wrapText="1"/>
    </xf>
    <xf numFmtId="14" fontId="3" fillId="0" borderId="0" xfId="0" quotePrefix="1" applyNumberFormat="1" applyFont="1" applyAlignment="1">
      <alignment horizontal="center" vertical="center" wrapText="1"/>
    </xf>
    <xf numFmtId="3" fontId="3" fillId="0" borderId="0" xfId="0" quotePrefix="1" applyNumberFormat="1" applyFont="1" applyAlignment="1">
      <alignment horizontal="center" vertical="center" wrapText="1"/>
    </xf>
    <xf numFmtId="49" fontId="3" fillId="0" borderId="0" xfId="0" quotePrefix="1" applyNumberFormat="1" applyFont="1" applyAlignment="1">
      <alignment horizontal="center" vertical="center" wrapText="1"/>
    </xf>
    <xf numFmtId="164" fontId="3" fillId="0" borderId="0" xfId="2" applyNumberFormat="1" applyFont="1" applyAlignment="1">
      <alignment horizontal="center" vertical="center"/>
    </xf>
    <xf numFmtId="0" fontId="6" fillId="0" borderId="0" xfId="3" applyFont="1" applyFill="1" applyAlignment="1">
      <alignment horizontal="center" vertical="center"/>
    </xf>
    <xf numFmtId="14" fontId="4" fillId="0" borderId="0" xfId="3" applyNumberFormat="1" applyFont="1" applyFill="1" applyAlignment="1">
      <alignment horizontal="center" vertical="center"/>
    </xf>
    <xf numFmtId="1" fontId="3" fillId="4" borderId="0" xfId="1" applyNumberFormat="1" applyFont="1" applyFill="1" applyAlignment="1">
      <alignment horizontal="center" vertical="center"/>
    </xf>
    <xf numFmtId="167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4" applyAlignment="1">
      <alignment vertical="center" wrapText="1"/>
    </xf>
    <xf numFmtId="0" fontId="5" fillId="5" borderId="0" xfId="4" applyFont="1" applyFill="1" applyAlignment="1">
      <alignment horizontal="center" vertical="center" wrapText="1"/>
    </xf>
    <xf numFmtId="49" fontId="5" fillId="5" borderId="0" xfId="4" applyNumberFormat="1" applyFont="1" applyFill="1" applyAlignment="1">
      <alignment horizontal="center" vertical="center" wrapText="1"/>
    </xf>
    <xf numFmtId="14" fontId="5" fillId="5" borderId="0" xfId="4" applyNumberFormat="1" applyFont="1" applyFill="1" applyAlignment="1">
      <alignment horizontal="center" vertical="center" wrapText="1"/>
    </xf>
    <xf numFmtId="164" fontId="5" fillId="5" borderId="0" xfId="4" applyNumberFormat="1" applyFont="1" applyFill="1" applyAlignment="1">
      <alignment horizontal="center" vertical="center" wrapText="1"/>
    </xf>
    <xf numFmtId="14" fontId="7" fillId="5" borderId="0" xfId="4" applyNumberFormat="1" applyFont="1" applyFill="1" applyAlignment="1">
      <alignment horizontal="center" vertical="center" wrapText="1"/>
    </xf>
    <xf numFmtId="1" fontId="5" fillId="5" borderId="0" xfId="1" applyNumberFormat="1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3" fillId="2" borderId="0" xfId="0" quotePrefix="1" applyFont="1" applyFill="1" applyAlignment="1">
      <alignment horizontal="center" vertical="center" wrapText="1"/>
    </xf>
    <xf numFmtId="0" fontId="3" fillId="2" borderId="0" xfId="0" quotePrefix="1" applyFont="1" applyFill="1" applyAlignment="1">
      <alignment horizontal="center" vertical="center"/>
    </xf>
    <xf numFmtId="165" fontId="3" fillId="2" borderId="0" xfId="0" applyNumberFormat="1" applyFont="1" applyFill="1" applyAlignment="1">
      <alignment horizontal="center" vertical="center"/>
    </xf>
    <xf numFmtId="165" fontId="3" fillId="2" borderId="0" xfId="0" quotePrefix="1" applyNumberFormat="1" applyFont="1" applyFill="1" applyAlignment="1">
      <alignment horizontal="center" vertical="center" wrapText="1"/>
    </xf>
    <xf numFmtId="165" fontId="3" fillId="2" borderId="0" xfId="0" applyNumberFormat="1" applyFont="1" applyFill="1" applyAlignment="1">
      <alignment horizontal="center" vertical="center" wrapText="1"/>
    </xf>
    <xf numFmtId="14" fontId="3" fillId="2" borderId="0" xfId="0" quotePrefix="1" applyNumberFormat="1" applyFont="1" applyFill="1" applyAlignment="1">
      <alignment horizontal="center" vertical="center"/>
    </xf>
    <xf numFmtId="3" fontId="3" fillId="2" borderId="0" xfId="0" quotePrefix="1" applyNumberFormat="1" applyFont="1" applyFill="1" applyAlignment="1">
      <alignment horizontal="center" vertical="center"/>
    </xf>
    <xf numFmtId="49" fontId="3" fillId="2" borderId="0" xfId="0" quotePrefix="1" applyNumberFormat="1" applyFont="1" applyFill="1" applyAlignment="1">
      <alignment horizontal="center" vertical="center"/>
    </xf>
    <xf numFmtId="164" fontId="3" fillId="2" borderId="0" xfId="2" applyNumberFormat="1" applyFont="1" applyFill="1" applyAlignment="1">
      <alignment horizontal="center" vertical="center"/>
    </xf>
    <xf numFmtId="0" fontId="6" fillId="2" borderId="0" xfId="3" applyFont="1" applyFill="1" applyAlignment="1">
      <alignment horizontal="center" vertical="center"/>
    </xf>
    <xf numFmtId="14" fontId="4" fillId="2" borderId="0" xfId="3" applyNumberFormat="1" applyFont="1" applyFill="1" applyAlignment="1">
      <alignment horizontal="center" vertical="center"/>
    </xf>
    <xf numFmtId="1" fontId="3" fillId="2" borderId="0" xfId="1" applyNumberFormat="1" applyFont="1" applyFill="1" applyAlignment="1">
      <alignment horizontal="center" vertical="center"/>
    </xf>
    <xf numFmtId="164" fontId="3" fillId="0" borderId="0" xfId="2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 wrapText="1"/>
    </xf>
    <xf numFmtId="0" fontId="3" fillId="3" borderId="0" xfId="0" quotePrefix="1" applyFont="1" applyFill="1" applyAlignment="1">
      <alignment horizontal="center" vertical="center" wrapText="1"/>
    </xf>
    <xf numFmtId="0" fontId="3" fillId="3" borderId="0" xfId="0" quotePrefix="1" applyFont="1" applyFill="1" applyAlignment="1">
      <alignment horizontal="center" vertical="center"/>
    </xf>
    <xf numFmtId="165" fontId="3" fillId="3" borderId="0" xfId="0" applyNumberFormat="1" applyFont="1" applyFill="1" applyAlignment="1">
      <alignment horizontal="center" vertical="center"/>
    </xf>
    <xf numFmtId="165" fontId="3" fillId="3" borderId="0" xfId="0" quotePrefix="1" applyNumberFormat="1" applyFont="1" applyFill="1" applyAlignment="1">
      <alignment horizontal="center" vertical="center" wrapText="1"/>
    </xf>
    <xf numFmtId="165" fontId="3" fillId="3" borderId="0" xfId="0" applyNumberFormat="1" applyFont="1" applyFill="1" applyAlignment="1">
      <alignment horizontal="center" vertical="center" wrapText="1"/>
    </xf>
    <xf numFmtId="14" fontId="3" fillId="3" borderId="0" xfId="0" quotePrefix="1" applyNumberFormat="1" applyFont="1" applyFill="1" applyAlignment="1">
      <alignment horizontal="center" vertical="center"/>
    </xf>
    <xf numFmtId="3" fontId="3" fillId="3" borderId="0" xfId="0" quotePrefix="1" applyNumberFormat="1" applyFont="1" applyFill="1" applyAlignment="1">
      <alignment horizontal="center" vertical="center"/>
    </xf>
    <xf numFmtId="49" fontId="3" fillId="3" borderId="0" xfId="0" quotePrefix="1" applyNumberFormat="1" applyFont="1" applyFill="1" applyAlignment="1">
      <alignment horizontal="center" vertical="center"/>
    </xf>
    <xf numFmtId="164" fontId="3" fillId="3" borderId="0" xfId="2" applyNumberFormat="1" applyFont="1" applyFill="1" applyAlignment="1">
      <alignment horizontal="center" vertical="center"/>
    </xf>
    <xf numFmtId="0" fontId="6" fillId="3" borderId="0" xfId="3" applyFont="1" applyFill="1" applyAlignment="1">
      <alignment horizontal="center" vertical="center"/>
    </xf>
    <xf numFmtId="14" fontId="4" fillId="3" borderId="0" xfId="3" applyNumberFormat="1" applyFont="1" applyFill="1" applyAlignment="1">
      <alignment horizontal="center" vertical="center"/>
    </xf>
    <xf numFmtId="1" fontId="3" fillId="3" borderId="0" xfId="1" applyNumberFormat="1" applyFont="1" applyFill="1" applyAlignment="1">
      <alignment horizontal="center" vertical="center"/>
    </xf>
    <xf numFmtId="0" fontId="3" fillId="0" borderId="0" xfId="4" applyAlignment="1">
      <alignment vertical="center"/>
    </xf>
    <xf numFmtId="0" fontId="3" fillId="0" borderId="0" xfId="4" applyAlignment="1">
      <alignment horizontal="center" vertical="center" wrapText="1"/>
    </xf>
    <xf numFmtId="0" fontId="3" fillId="0" borderId="0" xfId="4" quotePrefix="1" applyAlignment="1">
      <alignment horizontal="center" vertical="center" wrapText="1"/>
    </xf>
    <xf numFmtId="165" fontId="3" fillId="0" borderId="0" xfId="4" applyNumberFormat="1" applyAlignment="1">
      <alignment horizontal="center" vertical="center" wrapText="1"/>
    </xf>
    <xf numFmtId="14" fontId="3" fillId="0" borderId="0" xfId="4" quotePrefix="1" applyNumberFormat="1" applyAlignment="1">
      <alignment horizontal="center" vertical="center" wrapText="1"/>
    </xf>
    <xf numFmtId="3" fontId="3" fillId="0" borderId="0" xfId="4" quotePrefix="1" applyNumberFormat="1" applyAlignment="1">
      <alignment horizontal="center" vertical="center" wrapText="1"/>
    </xf>
    <xf numFmtId="49" fontId="3" fillId="0" borderId="0" xfId="4" quotePrefix="1" applyNumberFormat="1" applyAlignment="1">
      <alignment horizontal="center" vertical="center" wrapText="1"/>
    </xf>
    <xf numFmtId="0" fontId="6" fillId="0" borderId="0" xfId="3" applyFont="1" applyAlignment="1">
      <alignment horizontal="center" vertical="center"/>
    </xf>
    <xf numFmtId="0" fontId="3" fillId="2" borderId="0" xfId="4" applyFill="1" applyAlignment="1">
      <alignment vertical="center"/>
    </xf>
    <xf numFmtId="14" fontId="3" fillId="0" borderId="0" xfId="4" applyNumberFormat="1" applyAlignment="1">
      <alignment horizontal="center" vertical="center" wrapText="1"/>
    </xf>
    <xf numFmtId="0" fontId="3" fillId="3" borderId="0" xfId="4" applyFill="1" applyAlignment="1">
      <alignment vertical="center"/>
    </xf>
    <xf numFmtId="0" fontId="3" fillId="3" borderId="0" xfId="4" applyFill="1" applyAlignment="1">
      <alignment horizontal="center" vertical="center" wrapText="1"/>
    </xf>
    <xf numFmtId="0" fontId="3" fillId="3" borderId="0" xfId="4" quotePrefix="1" applyFill="1" applyAlignment="1">
      <alignment horizontal="center" vertical="center" wrapText="1"/>
    </xf>
    <xf numFmtId="165" fontId="3" fillId="3" borderId="0" xfId="4" applyNumberFormat="1" applyFill="1" applyAlignment="1">
      <alignment horizontal="center" vertical="center" wrapText="1"/>
    </xf>
    <xf numFmtId="14" fontId="3" fillId="3" borderId="0" xfId="4" quotePrefix="1" applyNumberFormat="1" applyFill="1" applyAlignment="1">
      <alignment horizontal="center" vertical="center" wrapText="1"/>
    </xf>
    <xf numFmtId="14" fontId="3" fillId="3" borderId="0" xfId="4" applyNumberFormat="1" applyFill="1" applyAlignment="1">
      <alignment horizontal="center" vertical="center" wrapText="1"/>
    </xf>
    <xf numFmtId="3" fontId="3" fillId="3" borderId="0" xfId="4" quotePrefix="1" applyNumberFormat="1" applyFill="1" applyAlignment="1">
      <alignment horizontal="center" vertical="center" wrapText="1"/>
    </xf>
    <xf numFmtId="49" fontId="3" fillId="3" borderId="0" xfId="4" quotePrefix="1" applyNumberFormat="1" applyFill="1" applyAlignment="1">
      <alignment horizontal="center" vertical="center" wrapText="1"/>
    </xf>
    <xf numFmtId="0" fontId="6" fillId="0" borderId="0" xfId="3" quotePrefix="1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165" fontId="3" fillId="0" borderId="0" xfId="0" quotePrefix="1" applyNumberFormat="1" applyFont="1" applyAlignment="1">
      <alignment horizontal="center" vertical="center" wrapText="1"/>
    </xf>
    <xf numFmtId="14" fontId="3" fillId="0" borderId="0" xfId="0" quotePrefix="1" applyNumberFormat="1" applyFont="1" applyAlignment="1">
      <alignment horizontal="center" vertical="center"/>
    </xf>
    <xf numFmtId="0" fontId="3" fillId="0" borderId="0" xfId="0" quotePrefix="1" applyFont="1" applyAlignment="1">
      <alignment horizontal="center" vertical="center"/>
    </xf>
    <xf numFmtId="3" fontId="3" fillId="0" borderId="0" xfId="0" quotePrefix="1" applyNumberFormat="1" applyFont="1" applyAlignment="1">
      <alignment horizontal="center" vertical="center"/>
    </xf>
    <xf numFmtId="49" fontId="3" fillId="0" borderId="0" xfId="0" quotePrefix="1" applyNumberFormat="1" applyFont="1" applyAlignment="1">
      <alignment horizontal="center" vertical="center"/>
    </xf>
    <xf numFmtId="49" fontId="3" fillId="3" borderId="0" xfId="0" applyNumberFormat="1" applyFont="1" applyFill="1" applyAlignment="1">
      <alignment horizontal="center" vertical="center"/>
    </xf>
    <xf numFmtId="49" fontId="3" fillId="3" borderId="0" xfId="4" applyNumberFormat="1" applyFill="1" applyAlignment="1">
      <alignment horizontal="center" vertical="center" wrapText="1"/>
    </xf>
    <xf numFmtId="0" fontId="6" fillId="3" borderId="0" xfId="3" quotePrefix="1" applyFont="1" applyFill="1" applyAlignment="1">
      <alignment horizontal="center" vertical="center"/>
    </xf>
    <xf numFmtId="0" fontId="3" fillId="0" borderId="0" xfId="4" applyAlignment="1">
      <alignment horizontal="center" vertical="center"/>
    </xf>
    <xf numFmtId="14" fontId="3" fillId="3" borderId="0" xfId="0" quotePrefix="1" applyNumberFormat="1" applyFont="1" applyFill="1" applyAlignment="1">
      <alignment horizontal="center" vertical="center" wrapText="1"/>
    </xf>
    <xf numFmtId="3" fontId="3" fillId="3" borderId="0" xfId="0" quotePrefix="1" applyNumberFormat="1" applyFont="1" applyFill="1" applyAlignment="1">
      <alignment horizontal="center" vertical="center" wrapText="1"/>
    </xf>
    <xf numFmtId="49" fontId="3" fillId="3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0" fontId="6" fillId="0" borderId="0" xfId="3" quotePrefix="1" applyFont="1" applyFill="1" applyAlignment="1">
      <alignment horizontal="center" vertical="center"/>
    </xf>
    <xf numFmtId="0" fontId="3" fillId="0" borderId="0" xfId="4" quotePrefix="1" applyAlignment="1">
      <alignment horizontal="center" vertical="center"/>
    </xf>
    <xf numFmtId="49" fontId="3" fillId="0" borderId="0" xfId="4" applyNumberFormat="1" applyAlignment="1">
      <alignment horizontal="center" vertical="center"/>
    </xf>
    <xf numFmtId="14" fontId="3" fillId="0" borderId="0" xfId="4" quotePrefix="1" applyNumberFormat="1" applyAlignment="1">
      <alignment horizontal="center" vertical="center"/>
    </xf>
    <xf numFmtId="164" fontId="3" fillId="0" borderId="0" xfId="4" quotePrefix="1" applyNumberFormat="1" applyAlignment="1">
      <alignment horizontal="center" vertical="center"/>
    </xf>
    <xf numFmtId="14" fontId="4" fillId="0" borderId="0" xfId="4" applyNumberFormat="1" applyFont="1" applyAlignment="1">
      <alignment horizontal="center" vertical="center"/>
    </xf>
    <xf numFmtId="1" fontId="3" fillId="0" borderId="1" xfId="1" quotePrefix="1" applyNumberFormat="1" applyFont="1" applyBorder="1" applyAlignment="1">
      <alignment horizontal="center" vertical="center"/>
    </xf>
    <xf numFmtId="164" fontId="3" fillId="0" borderId="1" xfId="4" quotePrefix="1" applyNumberFormat="1" applyBorder="1" applyAlignment="1">
      <alignment horizontal="center" vertical="center"/>
    </xf>
    <xf numFmtId="1" fontId="3" fillId="0" borderId="0" xfId="4" applyNumberFormat="1" applyAlignment="1">
      <alignment horizontal="center" vertical="center" wrapText="1"/>
    </xf>
    <xf numFmtId="14" fontId="3" fillId="0" borderId="0" xfId="4" applyNumberFormat="1" applyAlignment="1">
      <alignment horizontal="center" vertical="center"/>
    </xf>
    <xf numFmtId="164" fontId="3" fillId="0" borderId="0" xfId="4" applyNumberFormat="1" applyAlignment="1">
      <alignment horizontal="center" vertical="center"/>
    </xf>
    <xf numFmtId="1" fontId="3" fillId="0" borderId="0" xfId="1" applyNumberFormat="1" applyFont="1" applyAlignment="1">
      <alignment horizontal="center" vertical="center"/>
    </xf>
    <xf numFmtId="168" fontId="3" fillId="0" borderId="0" xfId="4" applyNumberFormat="1" applyAlignment="1">
      <alignment horizontal="center" vertical="center" wrapText="1"/>
    </xf>
    <xf numFmtId="168" fontId="3" fillId="0" borderId="2" xfId="4" applyNumberFormat="1" applyBorder="1" applyAlignment="1">
      <alignment horizontal="center" vertical="center" wrapText="1"/>
    </xf>
    <xf numFmtId="166" fontId="3" fillId="0" borderId="0" xfId="2" applyFont="1" applyAlignment="1">
      <alignment horizontal="center" wrapText="1"/>
    </xf>
    <xf numFmtId="14" fontId="3" fillId="0" borderId="0" xfId="2" applyNumberFormat="1" applyFont="1" applyAlignment="1">
      <alignment horizontal="center" vertical="center"/>
    </xf>
    <xf numFmtId="2" fontId="3" fillId="0" borderId="0" xfId="0" applyNumberFormat="1" applyFont="1" applyAlignment="1">
      <alignment horizontal="left" vertical="center"/>
    </xf>
    <xf numFmtId="169" fontId="3" fillId="0" borderId="0" xfId="0" applyNumberFormat="1" applyFont="1" applyAlignment="1">
      <alignment horizontal="center" vertical="center" wrapText="1"/>
    </xf>
    <xf numFmtId="14" fontId="3" fillId="0" borderId="0" xfId="2" applyNumberFormat="1" applyFont="1" applyFill="1" applyAlignment="1">
      <alignment horizontal="center" vertical="center"/>
    </xf>
    <xf numFmtId="10" fontId="3" fillId="3" borderId="0" xfId="0" applyNumberFormat="1" applyFont="1" applyFill="1" applyAlignment="1">
      <alignment horizontal="center" vertical="center"/>
    </xf>
    <xf numFmtId="49" fontId="3" fillId="3" borderId="0" xfId="0" quotePrefix="1" applyNumberFormat="1" applyFont="1" applyFill="1" applyAlignment="1">
      <alignment horizontal="center" vertical="center" wrapText="1"/>
    </xf>
    <xf numFmtId="167" fontId="3" fillId="3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vertical="center"/>
    </xf>
    <xf numFmtId="0" fontId="6" fillId="2" borderId="0" xfId="3" quotePrefix="1" applyFont="1" applyFill="1" applyAlignment="1">
      <alignment horizontal="center" vertical="center"/>
    </xf>
    <xf numFmtId="0" fontId="4" fillId="0" borderId="0" xfId="3" applyFont="1" applyAlignment="1">
      <alignment horizontal="center" vertical="center"/>
    </xf>
    <xf numFmtId="0" fontId="4" fillId="0" borderId="0" xfId="3" applyFont="1" applyFill="1" applyAlignment="1">
      <alignment horizontal="center" vertical="center"/>
    </xf>
    <xf numFmtId="0" fontId="4" fillId="3" borderId="0" xfId="3" applyFont="1" applyFill="1" applyAlignment="1">
      <alignment horizontal="center" vertical="center"/>
    </xf>
    <xf numFmtId="0" fontId="4" fillId="2" borderId="0" xfId="3" applyFont="1" applyFill="1" applyAlignment="1">
      <alignment horizontal="center" vertical="center"/>
    </xf>
    <xf numFmtId="167" fontId="3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3" fillId="3" borderId="0" xfId="0" quotePrefix="1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/>
    </xf>
  </cellXfs>
  <cellStyles count="5">
    <cellStyle name="Comma" xfId="1" builtinId="3"/>
    <cellStyle name="Currency" xfId="2" builtinId="4"/>
    <cellStyle name="Hyperlink" xfId="3" builtinId="8"/>
    <cellStyle name="Normal" xfId="0" builtinId="0"/>
    <cellStyle name="Standaard 2" xfId="4" xr:uid="{3C9052E7-828C-41D3-BCC5-05BC06E8504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whiskybase.com/whiskies/whisky/93475/deanston-virgin-oak" TargetMode="External"/><Relationship Id="rId21" Type="http://schemas.openxmlformats.org/officeDocument/2006/relationships/hyperlink" Target="https://www.whiskybase.com/whiskies/whisky/174222/tullibardine-225" TargetMode="External"/><Relationship Id="rId42" Type="http://schemas.openxmlformats.org/officeDocument/2006/relationships/hyperlink" Target="https://www.whiskybase.com/whiskies/whisky/126470/jim-beam-signature-craft" TargetMode="External"/><Relationship Id="rId63" Type="http://schemas.openxmlformats.org/officeDocument/2006/relationships/hyperlink" Target="https://www.whiskybase.com/whiskies/whisky/244721/blue-spot-07-year-old" TargetMode="External"/><Relationship Id="rId84" Type="http://schemas.openxmlformats.org/officeDocument/2006/relationships/hyperlink" Target="https://www.whiskybase.com/whiskies/whisky/90020/imperial-1995-mbl" TargetMode="External"/><Relationship Id="rId138" Type="http://schemas.openxmlformats.org/officeDocument/2006/relationships/hyperlink" Target="https://www.whiskybase.com/whiskies/whisky/286456" TargetMode="External"/><Relationship Id="rId159" Type="http://schemas.openxmlformats.org/officeDocument/2006/relationships/hyperlink" Target="https://www.whiskybase.com/whiskies/whisky/162756" TargetMode="External"/><Relationship Id="rId170" Type="http://schemas.openxmlformats.org/officeDocument/2006/relationships/hyperlink" Target="https://www.whiskybase.com/nl/whiskies/whisky/108178" TargetMode="External"/><Relationship Id="rId107" Type="http://schemas.openxmlformats.org/officeDocument/2006/relationships/hyperlink" Target="https://www.whiskybase.com/whiskies/whisky/262287" TargetMode="External"/><Relationship Id="rId11" Type="http://schemas.openxmlformats.org/officeDocument/2006/relationships/hyperlink" Target="https://www.whiskybase.com/whiskies/whisky/112320/port-charlotte-10-year-old" TargetMode="External"/><Relationship Id="rId32" Type="http://schemas.openxmlformats.org/officeDocument/2006/relationships/hyperlink" Target="https://www.whiskybase.com/whiskies/whisky/237002/campbeltown-loch-blended-malt-scotch-whisky" TargetMode="External"/><Relationship Id="rId53" Type="http://schemas.openxmlformats.org/officeDocument/2006/relationships/hyperlink" Target="https://www.whiskybase.com/whiskies/whisky/225296/balcones-eclipse" TargetMode="External"/><Relationship Id="rId74" Type="http://schemas.openxmlformats.org/officeDocument/2006/relationships/hyperlink" Target="https://www.whiskybase.com/whiskies/whisky/42981/glenfarclas-10-year-old" TargetMode="External"/><Relationship Id="rId128" Type="http://schemas.openxmlformats.org/officeDocument/2006/relationships/hyperlink" Target="https://www.whiskybase.com/whiskies/whisky/203463" TargetMode="External"/><Relationship Id="rId149" Type="http://schemas.openxmlformats.org/officeDocument/2006/relationships/hyperlink" Target="https://www.whiskybase.com/nl/whiskies/whisky/300790" TargetMode="External"/><Relationship Id="rId5" Type="http://schemas.openxmlformats.org/officeDocument/2006/relationships/hyperlink" Target="https://www.whiskybase.com/whiskies/whisky/101495/bunnahabhain-12-year-old" TargetMode="External"/><Relationship Id="rId95" Type="http://schemas.openxmlformats.org/officeDocument/2006/relationships/hyperlink" Target="https://www.whiskybase.com/whiskies/whisky/272579" TargetMode="External"/><Relationship Id="rId160" Type="http://schemas.openxmlformats.org/officeDocument/2006/relationships/hyperlink" Target="https://www.whiskybase.com/nl/whiskies/whisky/284400" TargetMode="External"/><Relationship Id="rId22" Type="http://schemas.openxmlformats.org/officeDocument/2006/relationships/hyperlink" Target="https://www.whiskybase.com/whiskies/whisky/230103/kilchoman-sanaig" TargetMode="External"/><Relationship Id="rId43" Type="http://schemas.openxmlformats.org/officeDocument/2006/relationships/hyperlink" Target="https://www.whiskybase.com/whiskies/whisky/261916/kilchoman-sanaig" TargetMode="External"/><Relationship Id="rId64" Type="http://schemas.openxmlformats.org/officeDocument/2006/relationships/hyperlink" Target="https://www.whiskybase.com/whiskies/whisky/276399" TargetMode="External"/><Relationship Id="rId118" Type="http://schemas.openxmlformats.org/officeDocument/2006/relationships/hyperlink" Target="https://www.whiskybase.com/whiskies/whisky/190372" TargetMode="External"/><Relationship Id="rId139" Type="http://schemas.openxmlformats.org/officeDocument/2006/relationships/hyperlink" Target="https://www.whiskybase.com/whiskies/whisky/294586" TargetMode="External"/><Relationship Id="rId85" Type="http://schemas.openxmlformats.org/officeDocument/2006/relationships/hyperlink" Target="https://www.whiskybase.com/whiskies/whisky/289989/cley-whisky-2021" TargetMode="External"/><Relationship Id="rId150" Type="http://schemas.openxmlformats.org/officeDocument/2006/relationships/hyperlink" Target="https://www.whiskybase.com/nl/whiskies/whisky/302438" TargetMode="External"/><Relationship Id="rId171" Type="http://schemas.openxmlformats.org/officeDocument/2006/relationships/printerSettings" Target="../printerSettings/printerSettings1.bin"/><Relationship Id="rId12" Type="http://schemas.openxmlformats.org/officeDocument/2006/relationships/hyperlink" Target="https://www.whiskybase.com/whiskies/whisky/194770/redbreast-12-year-old" TargetMode="External"/><Relationship Id="rId33" Type="http://schemas.openxmlformats.org/officeDocument/2006/relationships/hyperlink" Target="https://www.whiskybase.com/whiskies/whisky/24709/mellow-corn-04-year-old" TargetMode="External"/><Relationship Id="rId108" Type="http://schemas.openxmlformats.org/officeDocument/2006/relationships/hyperlink" Target="https://www.whiskybase.com/whiskies/whisky/264893" TargetMode="External"/><Relationship Id="rId129" Type="http://schemas.openxmlformats.org/officeDocument/2006/relationships/hyperlink" Target="https://www.whiskybase.com/whiskies/whisky/165933" TargetMode="External"/><Relationship Id="rId54" Type="http://schemas.openxmlformats.org/officeDocument/2006/relationships/hyperlink" Target="https://www.whiskybase.com/whiskies/whisky/270785/springbank-15-year-old" TargetMode="External"/><Relationship Id="rId70" Type="http://schemas.openxmlformats.org/officeDocument/2006/relationships/hyperlink" Target="https://www.whiskybase.com/whiskies/whisky/245871/glendullan-2008-smws-8426" TargetMode="External"/><Relationship Id="rId75" Type="http://schemas.openxmlformats.org/officeDocument/2006/relationships/hyperlink" Target="https://www.whiskybase.com/whiskies/whisky/275238" TargetMode="External"/><Relationship Id="rId91" Type="http://schemas.openxmlformats.org/officeDocument/2006/relationships/hyperlink" Target="https://www.whiskybase.com/whiskies/whisky/169396" TargetMode="External"/><Relationship Id="rId96" Type="http://schemas.openxmlformats.org/officeDocument/2006/relationships/hyperlink" Target="https://www.whiskybase.com/whiskies/whisky/278836" TargetMode="External"/><Relationship Id="rId140" Type="http://schemas.openxmlformats.org/officeDocument/2006/relationships/hyperlink" Target="https://www.whiskybase.com/whiskies/whisky/294587" TargetMode="External"/><Relationship Id="rId145" Type="http://schemas.openxmlformats.org/officeDocument/2006/relationships/hyperlink" Target="https://www.whiskybase.com/whiskies/whisky/288986" TargetMode="External"/><Relationship Id="rId161" Type="http://schemas.openxmlformats.org/officeDocument/2006/relationships/hyperlink" Target="https://www.whiskybase.com/nl/whiskies/whisky/161570" TargetMode="External"/><Relationship Id="rId166" Type="http://schemas.openxmlformats.org/officeDocument/2006/relationships/hyperlink" Target="https://www.whiskybase.com/whiskies/whisky/161826" TargetMode="External"/><Relationship Id="rId1" Type="http://schemas.openxmlformats.org/officeDocument/2006/relationships/hyperlink" Target="https://www.whiskybase.com/whiskies/whisky/171643/balcones-03-year-old" TargetMode="External"/><Relationship Id="rId6" Type="http://schemas.openxmlformats.org/officeDocument/2006/relationships/hyperlink" Target="https://www.whiskybase.com/whiskies/whisky/18743/bushmills-original" TargetMode="External"/><Relationship Id="rId23" Type="http://schemas.openxmlformats.org/officeDocument/2006/relationships/hyperlink" Target="https://www.whiskybase.com/whiskies/whisky/197910/kilchoman-2012" TargetMode="External"/><Relationship Id="rId28" Type="http://schemas.openxmlformats.org/officeDocument/2006/relationships/hyperlink" Target="https://www.whiskybase.com/whiskies/whisky/209200/kilchoman-machir-bay" TargetMode="External"/><Relationship Id="rId49" Type="http://schemas.openxmlformats.org/officeDocument/2006/relationships/hyperlink" Target="https://www.whiskybase.com/whiskies/whisky/266436/blended-malt-scotch-whisky-1995-mm" TargetMode="External"/><Relationship Id="rId114" Type="http://schemas.openxmlformats.org/officeDocument/2006/relationships/hyperlink" Target="https://www.whiskybase.com/whiskies/whisky/295982/10-year-old" TargetMode="External"/><Relationship Id="rId119" Type="http://schemas.openxmlformats.org/officeDocument/2006/relationships/hyperlink" Target="https://www.whiskybase.com/whiskies/whisky/218091" TargetMode="External"/><Relationship Id="rId44" Type="http://schemas.openxmlformats.org/officeDocument/2006/relationships/hyperlink" Target="https://www.whiskybase.com/whiskies/whisky/228769/maffia-monkeys-2015-mmo" TargetMode="External"/><Relationship Id="rId60" Type="http://schemas.openxmlformats.org/officeDocument/2006/relationships/hyperlink" Target="https://www.whiskybase.com/whiskies/whisky/272964" TargetMode="External"/><Relationship Id="rId65" Type="http://schemas.openxmlformats.org/officeDocument/2006/relationships/hyperlink" Target="https://www.whiskybase.com/whiskies/whisky/32193/single-malt-whisky" TargetMode="External"/><Relationship Id="rId81" Type="http://schemas.openxmlformats.org/officeDocument/2006/relationships/hyperlink" Target="https://www.whiskybase.com/whiskies/whisky/240155" TargetMode="External"/><Relationship Id="rId86" Type="http://schemas.openxmlformats.org/officeDocument/2006/relationships/hyperlink" Target="https://www.whiskybase.com/whiskies/whisky/288399" TargetMode="External"/><Relationship Id="rId130" Type="http://schemas.openxmlformats.org/officeDocument/2006/relationships/hyperlink" Target="https://www.whiskybase.com/whiskies/whisky/192398" TargetMode="External"/><Relationship Id="rId135" Type="http://schemas.openxmlformats.org/officeDocument/2006/relationships/hyperlink" Target="https://www.whiskybase.com/whiskies/whisky/232504" TargetMode="External"/><Relationship Id="rId151" Type="http://schemas.openxmlformats.org/officeDocument/2006/relationships/hyperlink" Target="https://www.whiskybase.com/nl/whiskies/whisky/296872" TargetMode="External"/><Relationship Id="rId156" Type="http://schemas.openxmlformats.org/officeDocument/2006/relationships/hyperlink" Target="https://www.whiskybase.com/nl/whiskies/whisky/238713" TargetMode="External"/><Relationship Id="rId13" Type="http://schemas.openxmlformats.org/officeDocument/2006/relationships/hyperlink" Target="https://www.whiskybase.com/whiskies/whisky/195242/redbreast-21-year-old" TargetMode="External"/><Relationship Id="rId18" Type="http://schemas.openxmlformats.org/officeDocument/2006/relationships/hyperlink" Target="https://www.whiskybase.com/whiskies/whisky/188545/the-whistler-the-good-the-bad-and-the-smoky" TargetMode="External"/><Relationship Id="rId39" Type="http://schemas.openxmlformats.org/officeDocument/2006/relationships/hyperlink" Target="https://www.whiskybase.com/whiskies/whisky/260822/millstone-2016" TargetMode="External"/><Relationship Id="rId109" Type="http://schemas.openxmlformats.org/officeDocument/2006/relationships/hyperlink" Target="https://www.whiskybase.com/whiskies/whisky/60093" TargetMode="External"/><Relationship Id="rId34" Type="http://schemas.openxmlformats.org/officeDocument/2006/relationships/hyperlink" Target="https://www.whiskybase.com/whiskies/whisky/226335/teerenpeli-savu" TargetMode="External"/><Relationship Id="rId50" Type="http://schemas.openxmlformats.org/officeDocument/2006/relationships/hyperlink" Target="https://www.whiskybase.com/whiskies/whisky/266265/blended-malt-scotch-whisky-1995-mm" TargetMode="External"/><Relationship Id="rId55" Type="http://schemas.openxmlformats.org/officeDocument/2006/relationships/hyperlink" Target="https://www.whiskybase.com/whiskies/whisky/268372/single-malt-scotch-whisky-2013-smws" TargetMode="External"/><Relationship Id="rId76" Type="http://schemas.openxmlformats.org/officeDocument/2006/relationships/hyperlink" Target="https://www.whiskybase.com/whiskies/whisky/247309/tormore-2006-smws-10543" TargetMode="External"/><Relationship Id="rId97" Type="http://schemas.openxmlformats.org/officeDocument/2006/relationships/hyperlink" Target="https://www.whiskybase.com/whiskies/whisky/267934/benromach-2012" TargetMode="External"/><Relationship Id="rId104" Type="http://schemas.openxmlformats.org/officeDocument/2006/relationships/hyperlink" Target="https://www.whiskybase.com/whiskies/whisky/293205/milroys-1994-soh" TargetMode="External"/><Relationship Id="rId120" Type="http://schemas.openxmlformats.org/officeDocument/2006/relationships/hyperlink" Target="https://www.whiskybase.com/whiskies/whisky/136412" TargetMode="External"/><Relationship Id="rId125" Type="http://schemas.openxmlformats.org/officeDocument/2006/relationships/hyperlink" Target="https://www.whiskybase.com/whiskies/whisky/294686/05-year-old" TargetMode="External"/><Relationship Id="rId141" Type="http://schemas.openxmlformats.org/officeDocument/2006/relationships/hyperlink" Target="https://www.whiskybase.com/whiskies/whisky/285519" TargetMode="External"/><Relationship Id="rId146" Type="http://schemas.openxmlformats.org/officeDocument/2006/relationships/hyperlink" Target="https://www.whiskybase.com/nl/whiskies/whisky/276671/blended-malt-scotch-whisky-2015-nss" TargetMode="External"/><Relationship Id="rId167" Type="http://schemas.openxmlformats.org/officeDocument/2006/relationships/hyperlink" Target="https://www.whiskybase.com/whiskies/whisky/169529" TargetMode="External"/><Relationship Id="rId7" Type="http://schemas.openxmlformats.org/officeDocument/2006/relationships/hyperlink" Target="https://www.whiskybase.com/whiskies/whisky/57960/craigellachie-13-year-old" TargetMode="External"/><Relationship Id="rId71" Type="http://schemas.openxmlformats.org/officeDocument/2006/relationships/hyperlink" Target="https://www.whiskybase.com/whiskies/whisky/223464/glendronach-15-year-old" TargetMode="External"/><Relationship Id="rId92" Type="http://schemas.openxmlformats.org/officeDocument/2006/relationships/hyperlink" Target="https://www.whiskybase.com/whiskies/whisky/164468/elijah-craig-toasted-barrel" TargetMode="External"/><Relationship Id="rId162" Type="http://schemas.openxmlformats.org/officeDocument/2006/relationships/hyperlink" Target="https://www.whiskybase.com/nl/whiskies/whisky/302439" TargetMode="External"/><Relationship Id="rId2" Type="http://schemas.openxmlformats.org/officeDocument/2006/relationships/hyperlink" Target="https://www.whiskybase.com/whiskies/whisky/203185/balcones-texas-rye" TargetMode="External"/><Relationship Id="rId29" Type="http://schemas.openxmlformats.org/officeDocument/2006/relationships/hyperlink" Target="https://www.whiskybase.com/whiskies/whisky/231242/woodford-reserve-barrel-finish-select" TargetMode="External"/><Relationship Id="rId24" Type="http://schemas.openxmlformats.org/officeDocument/2006/relationships/hyperlink" Target="https://www.whiskybase.com/whiskies/whisky/212006/balcones-texas-pot-still-bourbon" TargetMode="External"/><Relationship Id="rId40" Type="http://schemas.openxmlformats.org/officeDocument/2006/relationships/hyperlink" Target="https://www.whiskybase.com/whiskies/whisky/262852/cley-whisky-2020" TargetMode="External"/><Relationship Id="rId45" Type="http://schemas.openxmlformats.org/officeDocument/2006/relationships/hyperlink" Target="https://www.whiskybase.com/whiskies/whisky/240972/wl-weller-12-year-old" TargetMode="External"/><Relationship Id="rId66" Type="http://schemas.openxmlformats.org/officeDocument/2006/relationships/hyperlink" Target="https://www.whiskybase.com/whiskies/whisky/279436" TargetMode="External"/><Relationship Id="rId87" Type="http://schemas.openxmlformats.org/officeDocument/2006/relationships/hyperlink" Target="https://www.whiskybase.com/whiskies/whisky/288579" TargetMode="External"/><Relationship Id="rId110" Type="http://schemas.openxmlformats.org/officeDocument/2006/relationships/hyperlink" Target="https://www.whiskybase.com/whiskies/whisky/264971" TargetMode="External"/><Relationship Id="rId115" Type="http://schemas.openxmlformats.org/officeDocument/2006/relationships/hyperlink" Target="https://www.whiskybase.com/whiskies/whisky/293566" TargetMode="External"/><Relationship Id="rId131" Type="http://schemas.openxmlformats.org/officeDocument/2006/relationships/hyperlink" Target="https://www.whiskybase.com/whiskies/whisky/160254" TargetMode="External"/><Relationship Id="rId136" Type="http://schemas.openxmlformats.org/officeDocument/2006/relationships/hyperlink" Target="https://www.whiskybase.com/whiskies/whisky/297574" TargetMode="External"/><Relationship Id="rId157" Type="http://schemas.openxmlformats.org/officeDocument/2006/relationships/hyperlink" Target="https://www.whiskybase.com/whiskies/whisky/262939" TargetMode="External"/><Relationship Id="rId61" Type="http://schemas.openxmlformats.org/officeDocument/2006/relationships/hyperlink" Target="https://www.whiskybase.com/whiskies/whisky/276923" TargetMode="External"/><Relationship Id="rId82" Type="http://schemas.openxmlformats.org/officeDocument/2006/relationships/hyperlink" Target="https://www.whiskybase.com/whiskies/whisky/222777" TargetMode="External"/><Relationship Id="rId152" Type="http://schemas.openxmlformats.org/officeDocument/2006/relationships/hyperlink" Target="https://www.whiskybase.com/nl/whiskies/whisky/299781" TargetMode="External"/><Relationship Id="rId19" Type="http://schemas.openxmlformats.org/officeDocument/2006/relationships/hyperlink" Target="https://www.whiskybase.com/whiskies/whisky/190375/bunnahabhain-2011-aonadh" TargetMode="External"/><Relationship Id="rId14" Type="http://schemas.openxmlformats.org/officeDocument/2006/relationships/hyperlink" Target="https://www.whiskybase.com/whiskies/whisky/214759/balcones-mirador" TargetMode="External"/><Relationship Id="rId30" Type="http://schemas.openxmlformats.org/officeDocument/2006/relationships/hyperlink" Target="https://www.whiskybase.com/whiskies/whisky/249924/a-tennessee-distillery-2016-wmc" TargetMode="External"/><Relationship Id="rId35" Type="http://schemas.openxmlformats.org/officeDocument/2006/relationships/hyperlink" Target="https://www.whiskybase.com/whiskies/whisky/101979/bunnahabhain-08-year-old-gm" TargetMode="External"/><Relationship Id="rId56" Type="http://schemas.openxmlformats.org/officeDocument/2006/relationships/hyperlink" Target="https://www.whiskybase.com/whiskies/whisky/177838/benriach-smoke-season" TargetMode="External"/><Relationship Id="rId77" Type="http://schemas.openxmlformats.org/officeDocument/2006/relationships/hyperlink" Target="https://www.whiskybase.com/whiskies/whisky/100544" TargetMode="External"/><Relationship Id="rId100" Type="http://schemas.openxmlformats.org/officeDocument/2006/relationships/hyperlink" Target="https://www.whiskybase.com/whiskies/whisky/113046" TargetMode="External"/><Relationship Id="rId105" Type="http://schemas.openxmlformats.org/officeDocument/2006/relationships/hyperlink" Target="https://www.whiskybase.com/whiskies/whisky/275639" TargetMode="External"/><Relationship Id="rId126" Type="http://schemas.openxmlformats.org/officeDocument/2006/relationships/hyperlink" Target="https://www.whiskybase.com/whiskies/whisky/293900/100-proof" TargetMode="External"/><Relationship Id="rId147" Type="http://schemas.openxmlformats.org/officeDocument/2006/relationships/hyperlink" Target="https://www.whiskybase.com/nl/whiskies/whisky/300916" TargetMode="External"/><Relationship Id="rId168" Type="http://schemas.openxmlformats.org/officeDocument/2006/relationships/hyperlink" Target="https://www.whiskybase.com/nl/whiskies/whisky/281139" TargetMode="External"/><Relationship Id="rId8" Type="http://schemas.openxmlformats.org/officeDocument/2006/relationships/hyperlink" Target="https://www.whiskybase.com/whiskies/whisky/179778/knob-creek-09-year-old" TargetMode="External"/><Relationship Id="rId51" Type="http://schemas.openxmlformats.org/officeDocument/2006/relationships/hyperlink" Target="https://www.whiskybase.com/whiskies/whisky/267284/blended-malt-scotch-whisky-1995-mm" TargetMode="External"/><Relationship Id="rId72" Type="http://schemas.openxmlformats.org/officeDocument/2006/relationships/hyperlink" Target="https://www.whiskybase.com/whiskies/whisky/275991" TargetMode="External"/><Relationship Id="rId93" Type="http://schemas.openxmlformats.org/officeDocument/2006/relationships/hyperlink" Target="https://www.whiskybase.com/whiskies/whisky/118686/wild-turkey-rare-breed" TargetMode="External"/><Relationship Id="rId98" Type="http://schemas.openxmlformats.org/officeDocument/2006/relationships/hyperlink" Target="https://www.whiskybase.com/whiskies/whisky/281820" TargetMode="External"/><Relationship Id="rId121" Type="http://schemas.openxmlformats.org/officeDocument/2006/relationships/hyperlink" Target="https://www.whiskybase.com/whiskies/whisky/296976" TargetMode="External"/><Relationship Id="rId142" Type="http://schemas.openxmlformats.org/officeDocument/2006/relationships/hyperlink" Target="https://www.whiskybase.com/whiskies/whisky/294393" TargetMode="External"/><Relationship Id="rId163" Type="http://schemas.openxmlformats.org/officeDocument/2006/relationships/hyperlink" Target="https://www.whiskybase.com/nl/whiskies/whisky/283344/kilchoman-11-year-old" TargetMode="External"/><Relationship Id="rId3" Type="http://schemas.openxmlformats.org/officeDocument/2006/relationships/hyperlink" Target="https://www.whiskybase.com/whiskies/whisky/185222/bruichladdich-the-classic-laddie" TargetMode="External"/><Relationship Id="rId25" Type="http://schemas.openxmlformats.org/officeDocument/2006/relationships/hyperlink" Target="https://www.whiskybase.com/whiskies/whisky/224102/royal-brackla-12-year-old" TargetMode="External"/><Relationship Id="rId46" Type="http://schemas.openxmlformats.org/officeDocument/2006/relationships/hyperlink" Target="https://www.whiskybase.com/whiskies/whisky/183252/wild-turkey-straight-rye-whiskey" TargetMode="External"/><Relationship Id="rId67" Type="http://schemas.openxmlformats.org/officeDocument/2006/relationships/hyperlink" Target="https://www.whiskybase.com/whiskies/whisky/277986" TargetMode="External"/><Relationship Id="rId116" Type="http://schemas.openxmlformats.org/officeDocument/2006/relationships/hyperlink" Target="https://www.whiskybase.com/whiskies/whisky/238912" TargetMode="External"/><Relationship Id="rId137" Type="http://schemas.openxmlformats.org/officeDocument/2006/relationships/hyperlink" Target="https://www.whiskybase.com/whiskies/whisky/298634/bunnahabhain-2008" TargetMode="External"/><Relationship Id="rId158" Type="http://schemas.openxmlformats.org/officeDocument/2006/relationships/hyperlink" Target="https://www.whiskybase.com/nl/whiskies/whisky/299150" TargetMode="External"/><Relationship Id="rId20" Type="http://schemas.openxmlformats.org/officeDocument/2006/relationships/hyperlink" Target="https://www.whiskybase.com/whiskies/whisky/129707/tobermory-12-year-old" TargetMode="External"/><Relationship Id="rId41" Type="http://schemas.openxmlformats.org/officeDocument/2006/relationships/hyperlink" Target="https://www.whiskybase.com/whiskies/whisky/160749/high-west-double-rye" TargetMode="External"/><Relationship Id="rId62" Type="http://schemas.openxmlformats.org/officeDocument/2006/relationships/hyperlink" Target="https://www.whiskybase.com/whiskies/whisky/236709/ben-nevis-10-year-old" TargetMode="External"/><Relationship Id="rId83" Type="http://schemas.openxmlformats.org/officeDocument/2006/relationships/hyperlink" Target="https://www.whiskybase.com/whiskies/whisky/286740" TargetMode="External"/><Relationship Id="rId88" Type="http://schemas.openxmlformats.org/officeDocument/2006/relationships/hyperlink" Target="https://www.whiskybase.com/whiskies/whisky/288578" TargetMode="External"/><Relationship Id="rId111" Type="http://schemas.openxmlformats.org/officeDocument/2006/relationships/hyperlink" Target="https://www.whiskybase.com/whiskies/whisky/294022" TargetMode="External"/><Relationship Id="rId132" Type="http://schemas.openxmlformats.org/officeDocument/2006/relationships/hyperlink" Target="https://www.whiskybase.com/whiskies/whisky/298532/2008-vk" TargetMode="External"/><Relationship Id="rId153" Type="http://schemas.openxmlformats.org/officeDocument/2006/relationships/hyperlink" Target="https://www.whiskybase.com/nl/whiskies/whisky/66846" TargetMode="External"/><Relationship Id="rId15" Type="http://schemas.openxmlformats.org/officeDocument/2006/relationships/hyperlink" Target="https://www.whiskybase.com/whiskies/whisky/216972/balcones-zz-top" TargetMode="External"/><Relationship Id="rId36" Type="http://schemas.openxmlformats.org/officeDocument/2006/relationships/hyperlink" Target="https://www.whiskybase.com/whiskies/whisky/257361/secret-speyside-2009-mm" TargetMode="External"/><Relationship Id="rId57" Type="http://schemas.openxmlformats.org/officeDocument/2006/relationships/hyperlink" Target="https://www.whiskybase.com/whiskies/whisky/190977/the-spice-tree-the-signature-range-cb" TargetMode="External"/><Relationship Id="rId106" Type="http://schemas.openxmlformats.org/officeDocument/2006/relationships/hyperlink" Target="https://www.whiskybase.com/whiskies/whisky/275638" TargetMode="External"/><Relationship Id="rId127" Type="http://schemas.openxmlformats.org/officeDocument/2006/relationships/hyperlink" Target="https://www.whiskybase.com/whiskies/whisky/293403" TargetMode="External"/><Relationship Id="rId10" Type="http://schemas.openxmlformats.org/officeDocument/2006/relationships/hyperlink" Target="https://www.whiskybase.com/whiskies/whisky/183613/makers-mark-46-red-wax" TargetMode="External"/><Relationship Id="rId31" Type="http://schemas.openxmlformats.org/officeDocument/2006/relationships/hyperlink" Target="https://www.whiskybase.com/whiskies/whisky/75524/benriach-curiositas" TargetMode="External"/><Relationship Id="rId52" Type="http://schemas.openxmlformats.org/officeDocument/2006/relationships/hyperlink" Target="https://www.whiskybase.com/whiskies/whisky/120167/old-ezra-07-year-old" TargetMode="External"/><Relationship Id="rId73" Type="http://schemas.openxmlformats.org/officeDocument/2006/relationships/hyperlink" Target="https://www.whiskybase.com/whiskies/whisky/239558/glen-elgin-2007-smws-8587" TargetMode="External"/><Relationship Id="rId78" Type="http://schemas.openxmlformats.org/officeDocument/2006/relationships/hyperlink" Target="https://www.whiskybase.com/whiskies/whisky/281995" TargetMode="External"/><Relationship Id="rId94" Type="http://schemas.openxmlformats.org/officeDocument/2006/relationships/hyperlink" Target="https://www.whiskybase.com/whiskies/whisky/272577" TargetMode="External"/><Relationship Id="rId99" Type="http://schemas.openxmlformats.org/officeDocument/2006/relationships/hyperlink" Target="https://www.whiskybase.com/whiskies/whisky/95599" TargetMode="External"/><Relationship Id="rId101" Type="http://schemas.openxmlformats.org/officeDocument/2006/relationships/hyperlink" Target="https://www.whiskybase.com/whiskies/whisky/287332" TargetMode="External"/><Relationship Id="rId122" Type="http://schemas.openxmlformats.org/officeDocument/2006/relationships/hyperlink" Target="https://www.whiskybase.com/whiskies/whisky/39896" TargetMode="External"/><Relationship Id="rId143" Type="http://schemas.openxmlformats.org/officeDocument/2006/relationships/hyperlink" Target="https://www.whiskybase.com/nl/whiskies/whisky/257109" TargetMode="External"/><Relationship Id="rId148" Type="http://schemas.openxmlformats.org/officeDocument/2006/relationships/hyperlink" Target="https://www.whiskybase.com/nl/whiskies/whisky/281082" TargetMode="External"/><Relationship Id="rId164" Type="http://schemas.openxmlformats.org/officeDocument/2006/relationships/hyperlink" Target="https://www.whiskybase.com/nl/whiskies/whisky/270551" TargetMode="External"/><Relationship Id="rId169" Type="http://schemas.openxmlformats.org/officeDocument/2006/relationships/hyperlink" Target="https://www.whiskybase.com/nl/whiskies/whisky/202726" TargetMode="External"/><Relationship Id="rId4" Type="http://schemas.openxmlformats.org/officeDocument/2006/relationships/hyperlink" Target="https://www.whiskybase.com/whiskies/whisky/208323/buffalo-trace-single-barrel-select" TargetMode="External"/><Relationship Id="rId9" Type="http://schemas.openxmlformats.org/officeDocument/2006/relationships/hyperlink" Target="https://www.whiskybase.com/whiskies/whisky/51469/lagavulin-16-year-old" TargetMode="External"/><Relationship Id="rId26" Type="http://schemas.openxmlformats.org/officeDocument/2006/relationships/hyperlink" Target="https://www.whiskybase.com/whiskies/whisky/171644/balcones-03-year-old" TargetMode="External"/><Relationship Id="rId47" Type="http://schemas.openxmlformats.org/officeDocument/2006/relationships/hyperlink" Target="https://www.whiskybase.com/whiskies/whisky/249972/reservoir-maison-de-cuivre" TargetMode="External"/><Relationship Id="rId68" Type="http://schemas.openxmlformats.org/officeDocument/2006/relationships/hyperlink" Target="https://www.whiskybase.com/whiskies/whisky/130529/aultmore-2009-vw" TargetMode="External"/><Relationship Id="rId89" Type="http://schemas.openxmlformats.org/officeDocument/2006/relationships/hyperlink" Target="https://www.whiskybase.com/whiskies/whisky/258807" TargetMode="External"/><Relationship Id="rId112" Type="http://schemas.openxmlformats.org/officeDocument/2006/relationships/hyperlink" Target="https://www.whiskybase.com/whiskies/whisky/291246" TargetMode="External"/><Relationship Id="rId133" Type="http://schemas.openxmlformats.org/officeDocument/2006/relationships/hyperlink" Target="https://www.whiskybase.com/whiskies/whisky/240906" TargetMode="External"/><Relationship Id="rId154" Type="http://schemas.openxmlformats.org/officeDocument/2006/relationships/hyperlink" Target="https://www.whiskybase.com/nl/whiskies/whisky/301765" TargetMode="External"/><Relationship Id="rId16" Type="http://schemas.openxmlformats.org/officeDocument/2006/relationships/hyperlink" Target="https://www.whiskybase.com/whiskies/whisky/194125/bunnahabhain-12-year-old" TargetMode="External"/><Relationship Id="rId37" Type="http://schemas.openxmlformats.org/officeDocument/2006/relationships/hyperlink" Target="https://www.whiskybase.com/whiskies/whisky/241844/arran-10-year-old" TargetMode="External"/><Relationship Id="rId58" Type="http://schemas.openxmlformats.org/officeDocument/2006/relationships/hyperlink" Target="https://www.whiskybase.com/whiskies/whisky/260981" TargetMode="External"/><Relationship Id="rId79" Type="http://schemas.openxmlformats.org/officeDocument/2006/relationships/hyperlink" Target="https://www.whiskybase.com/whiskies/whisky/138701" TargetMode="External"/><Relationship Id="rId102" Type="http://schemas.openxmlformats.org/officeDocument/2006/relationships/hyperlink" Target="https://www.whiskybase.com/whiskies/whisky/294381" TargetMode="External"/><Relationship Id="rId123" Type="http://schemas.openxmlformats.org/officeDocument/2006/relationships/hyperlink" Target="https://www.whiskybase.com/whiskies/whisky/264707" TargetMode="External"/><Relationship Id="rId144" Type="http://schemas.openxmlformats.org/officeDocument/2006/relationships/hyperlink" Target="https://www.whiskybase.com/nl/whiskies/whisky/297939" TargetMode="External"/><Relationship Id="rId90" Type="http://schemas.openxmlformats.org/officeDocument/2006/relationships/hyperlink" Target="https://www.whiskybase.com/whiskies/whisky/241202/bruichladdich-2014" TargetMode="External"/><Relationship Id="rId165" Type="http://schemas.openxmlformats.org/officeDocument/2006/relationships/hyperlink" Target="https://www.whiskybase.com/nl/whiskies/whisky/300150" TargetMode="External"/><Relationship Id="rId27" Type="http://schemas.openxmlformats.org/officeDocument/2006/relationships/hyperlink" Target="https://www.whiskybase.com/whiskies/whisky/216314/benromach-10-year-old" TargetMode="External"/><Relationship Id="rId48" Type="http://schemas.openxmlformats.org/officeDocument/2006/relationships/hyperlink" Target="https://www.whiskybase.com/whiskies/whisky/266435/blended-malt-scotch-whisky-1995-mm" TargetMode="External"/><Relationship Id="rId69" Type="http://schemas.openxmlformats.org/officeDocument/2006/relationships/hyperlink" Target="https://www.whiskybase.com/whiskies/whisky/220160/blood-oath-pact-no-8" TargetMode="External"/><Relationship Id="rId113" Type="http://schemas.openxmlformats.org/officeDocument/2006/relationships/hyperlink" Target="https://www.whiskybase.com/whiskies/whisky/293987/outlaw-bourbon-2016-tdrm" TargetMode="External"/><Relationship Id="rId134" Type="http://schemas.openxmlformats.org/officeDocument/2006/relationships/hyperlink" Target="https://www.whiskybase.com/whiskies/whisky/121130" TargetMode="External"/><Relationship Id="rId80" Type="http://schemas.openxmlformats.org/officeDocument/2006/relationships/hyperlink" Target="https://www.whiskybase.com/whiskies/whisky/239704" TargetMode="External"/><Relationship Id="rId155" Type="http://schemas.openxmlformats.org/officeDocument/2006/relationships/hyperlink" Target="https://www.whiskybase.com/nl/whiskies/whisky/301240" TargetMode="External"/><Relationship Id="rId17" Type="http://schemas.openxmlformats.org/officeDocument/2006/relationships/hyperlink" Target="https://www.whiskybase.com/whiskies/whisky/192625/rebel-bourbon-tawny-port-finish" TargetMode="External"/><Relationship Id="rId38" Type="http://schemas.openxmlformats.org/officeDocument/2006/relationships/hyperlink" Target="https://www.whiskybase.com/whiskies/whisky/164328/bunnahabhain-2014-vw-staoisha" TargetMode="External"/><Relationship Id="rId59" Type="http://schemas.openxmlformats.org/officeDocument/2006/relationships/hyperlink" Target="https://www.whiskybase.com/whiskies/whisky/135462/deanston-2006" TargetMode="External"/><Relationship Id="rId103" Type="http://schemas.openxmlformats.org/officeDocument/2006/relationships/hyperlink" Target="https://www.whiskybase.com/whiskies/whisky/262201?" TargetMode="External"/><Relationship Id="rId124" Type="http://schemas.openxmlformats.org/officeDocument/2006/relationships/hyperlink" Target="https://www.whiskybase.com/whiskies/whisky/276854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D7C00E-06EA-4EEF-8FE4-21098C1090B3}">
  <dimension ref="B1:AK186"/>
  <sheetViews>
    <sheetView showGridLines="0" tabSelected="1" zoomScaleNormal="100" workbookViewId="0">
      <pane xSplit="3" ySplit="4" topLeftCell="D5" activePane="bottomRight" state="frozen"/>
      <selection pane="topRight" activeCell="D1" sqref="D1"/>
      <selection pane="bottomLeft" activeCell="A3" sqref="A3"/>
      <selection pane="bottomRight" activeCell="B2" sqref="B2"/>
    </sheetView>
  </sheetViews>
  <sheetFormatPr defaultColWidth="10.7109375" defaultRowHeight="15.75" x14ac:dyDescent="0.25"/>
  <cols>
    <col min="1" max="1" width="2" style="1" customWidth="1"/>
    <col min="2" max="2" width="19.140625" style="2" bestFit="1" customWidth="1"/>
    <col min="3" max="3" width="44.7109375" style="2" bestFit="1" customWidth="1"/>
    <col min="4" max="4" width="20.85546875" style="2" customWidth="1"/>
    <col min="5" max="5" width="16.42578125" style="2" customWidth="1"/>
    <col min="6" max="8" width="8.85546875" style="3" customWidth="1"/>
    <col min="9" max="9" width="18.42578125" style="4" bestFit="1" customWidth="1"/>
    <col min="10" max="11" width="10.85546875" style="5" customWidth="1"/>
    <col min="12" max="12" width="14.85546875" style="6" bestFit="1" customWidth="1"/>
    <col min="13" max="13" width="13.42578125" style="6" bestFit="1" customWidth="1"/>
    <col min="14" max="14" width="8.85546875" style="3" customWidth="1"/>
    <col min="15" max="15" width="10.42578125" style="3" bestFit="1" customWidth="1"/>
    <col min="16" max="16" width="8.85546875" style="3" customWidth="1"/>
    <col min="17" max="17" width="17.85546875" style="2" bestFit="1" customWidth="1"/>
    <col min="18" max="18" width="18.28515625" style="4" customWidth="1"/>
    <col min="19" max="19" width="13.42578125" style="3" bestFit="1" customWidth="1"/>
    <col min="20" max="20" width="14.42578125" style="3" customWidth="1"/>
    <col min="21" max="21" width="13.140625" style="3" customWidth="1"/>
    <col min="22" max="22" width="59.7109375" style="2" bestFit="1" customWidth="1"/>
    <col min="23" max="26" width="12.7109375" style="7" customWidth="1"/>
    <col min="27" max="27" width="12.85546875" style="3" customWidth="1"/>
    <col min="28" max="28" width="12.85546875" style="8" customWidth="1"/>
    <col min="29" max="32" width="5.7109375" style="9" customWidth="1"/>
    <col min="33" max="33" width="11.7109375" style="7" customWidth="1"/>
    <col min="34" max="16384" width="10.7109375" style="1"/>
  </cols>
  <sheetData>
    <row r="1" spans="2:37" ht="9" customHeight="1" x14ac:dyDescent="0.25"/>
    <row r="2" spans="2:37" s="10" customFormat="1" ht="31.5" x14ac:dyDescent="0.25">
      <c r="B2" s="11" t="s">
        <v>652</v>
      </c>
      <c r="C2" s="12" t="s">
        <v>653</v>
      </c>
      <c r="D2" s="13"/>
      <c r="E2" s="13"/>
      <c r="F2" s="14"/>
      <c r="G2" s="13"/>
      <c r="H2" s="13"/>
      <c r="I2" s="15"/>
      <c r="J2" s="15"/>
      <c r="K2" s="15"/>
      <c r="L2" s="16"/>
      <c r="M2" s="16"/>
      <c r="N2" s="13"/>
      <c r="O2" s="13"/>
      <c r="P2" s="17"/>
      <c r="Q2" s="13"/>
      <c r="R2" s="18"/>
      <c r="S2" s="14"/>
      <c r="T2" s="14"/>
      <c r="U2" s="14"/>
      <c r="V2" s="14"/>
      <c r="W2" s="19"/>
      <c r="X2" s="19"/>
      <c r="Y2" s="19"/>
      <c r="Z2" s="19"/>
      <c r="AA2" s="20"/>
      <c r="AB2" s="21"/>
      <c r="AC2" s="22"/>
      <c r="AD2" s="22"/>
      <c r="AE2" s="22"/>
      <c r="AF2" s="22"/>
      <c r="AG2" s="19"/>
      <c r="AH2" s="23"/>
      <c r="AI2" s="24"/>
    </row>
    <row r="3" spans="2:37" ht="9" customHeight="1" x14ac:dyDescent="0.25"/>
    <row r="4" spans="2:37" s="25" customFormat="1" ht="35.1" customHeight="1" x14ac:dyDescent="0.25">
      <c r="B4" s="26" t="s">
        <v>1</v>
      </c>
      <c r="C4" s="26" t="s">
        <v>2</v>
      </c>
      <c r="D4" s="26" t="s">
        <v>3</v>
      </c>
      <c r="E4" s="26" t="s">
        <v>4</v>
      </c>
      <c r="F4" s="26" t="s">
        <v>5</v>
      </c>
      <c r="G4" s="26" t="s">
        <v>6</v>
      </c>
      <c r="H4" s="26" t="s">
        <v>7</v>
      </c>
      <c r="I4" s="27" t="s">
        <v>8</v>
      </c>
      <c r="J4" s="27" t="s">
        <v>9</v>
      </c>
      <c r="K4" s="27" t="s">
        <v>10</v>
      </c>
      <c r="L4" s="28" t="s">
        <v>11</v>
      </c>
      <c r="M4" s="28" t="s">
        <v>12</v>
      </c>
      <c r="N4" s="26" t="s">
        <v>13</v>
      </c>
      <c r="O4" s="26" t="s">
        <v>14</v>
      </c>
      <c r="P4" s="26" t="s">
        <v>15</v>
      </c>
      <c r="Q4" s="26" t="s">
        <v>16</v>
      </c>
      <c r="R4" s="27" t="s">
        <v>17</v>
      </c>
      <c r="S4" s="26" t="s">
        <v>18</v>
      </c>
      <c r="T4" s="26" t="s">
        <v>19</v>
      </c>
      <c r="U4" s="26" t="s">
        <v>20</v>
      </c>
      <c r="V4" s="26" t="s">
        <v>21</v>
      </c>
      <c r="W4" s="29" t="s">
        <v>22</v>
      </c>
      <c r="X4" s="29" t="s">
        <v>23</v>
      </c>
      <c r="Y4" s="29" t="s">
        <v>24</v>
      </c>
      <c r="Z4" s="29" t="s">
        <v>754</v>
      </c>
      <c r="AA4" s="26" t="s">
        <v>25</v>
      </c>
      <c r="AB4" s="30" t="s">
        <v>26</v>
      </c>
      <c r="AC4" s="31" t="s">
        <v>27</v>
      </c>
      <c r="AD4" s="31" t="s">
        <v>28</v>
      </c>
      <c r="AE4" s="31" t="s">
        <v>29</v>
      </c>
      <c r="AF4" s="31" t="s">
        <v>755</v>
      </c>
      <c r="AG4" s="29" t="s">
        <v>475</v>
      </c>
    </row>
    <row r="5" spans="2:37" s="123" customFormat="1" ht="63" customHeight="1" x14ac:dyDescent="0.25">
      <c r="B5" s="32">
        <v>1792</v>
      </c>
      <c r="C5" s="33" t="s">
        <v>47</v>
      </c>
      <c r="D5" s="33" t="s">
        <v>47</v>
      </c>
      <c r="E5" s="34" t="s">
        <v>32</v>
      </c>
      <c r="F5" s="32" t="s">
        <v>33</v>
      </c>
      <c r="G5" s="35" t="s">
        <v>32</v>
      </c>
      <c r="H5" s="35" t="s">
        <v>32</v>
      </c>
      <c r="I5" s="36" t="s">
        <v>809</v>
      </c>
      <c r="J5" s="37" t="s">
        <v>35</v>
      </c>
      <c r="K5" s="38" t="s">
        <v>36</v>
      </c>
      <c r="L5" s="39" t="s">
        <v>32</v>
      </c>
      <c r="M5" s="39" t="s">
        <v>32</v>
      </c>
      <c r="N5" s="35" t="s">
        <v>32</v>
      </c>
      <c r="O5" s="40" t="s">
        <v>32</v>
      </c>
      <c r="P5" s="40" t="s">
        <v>32</v>
      </c>
      <c r="Q5" s="34" t="s">
        <v>32</v>
      </c>
      <c r="R5" s="41" t="s">
        <v>810</v>
      </c>
      <c r="S5" s="32" t="s">
        <v>57</v>
      </c>
      <c r="T5" s="35" t="s">
        <v>158</v>
      </c>
      <c r="U5" s="33" t="s">
        <v>59</v>
      </c>
      <c r="V5" s="33" t="s">
        <v>431</v>
      </c>
      <c r="W5" s="42">
        <v>1.6</v>
      </c>
      <c r="X5" s="42">
        <v>2.1</v>
      </c>
      <c r="Y5" s="42">
        <v>3.7</v>
      </c>
      <c r="Z5" s="42">
        <v>5.5</v>
      </c>
      <c r="AA5" s="117">
        <v>66846</v>
      </c>
      <c r="AB5" s="44">
        <v>46192</v>
      </c>
      <c r="AC5" s="45"/>
      <c r="AD5" s="45"/>
      <c r="AE5" s="45"/>
      <c r="AF5" s="45"/>
      <c r="AG5" s="42">
        <f>(AC5*W5)+(AD5*X5)+(AE5*Y5)+(AF5*Z5)</f>
        <v>0</v>
      </c>
      <c r="AH5" s="122"/>
      <c r="AI5" s="32"/>
    </row>
    <row r="6" spans="2:37" s="10" customFormat="1" ht="63" customHeight="1" x14ac:dyDescent="0.25">
      <c r="B6" s="14" t="s">
        <v>30</v>
      </c>
      <c r="C6" s="14" t="s">
        <v>756</v>
      </c>
      <c r="D6" s="13" t="s">
        <v>757</v>
      </c>
      <c r="E6" s="13" t="s">
        <v>758</v>
      </c>
      <c r="F6" s="14">
        <v>11</v>
      </c>
      <c r="G6" s="13">
        <v>2014</v>
      </c>
      <c r="H6" s="13">
        <v>2025</v>
      </c>
      <c r="I6" s="15" t="s">
        <v>759</v>
      </c>
      <c r="J6" s="15" t="s">
        <v>35</v>
      </c>
      <c r="K6" s="15" t="s">
        <v>36</v>
      </c>
      <c r="L6" s="16">
        <v>41982</v>
      </c>
      <c r="M6" s="16">
        <v>46007</v>
      </c>
      <c r="N6" s="13">
        <v>429</v>
      </c>
      <c r="O6" s="13">
        <v>321</v>
      </c>
      <c r="P6" s="17" t="s">
        <v>32</v>
      </c>
      <c r="Q6" s="13" t="s">
        <v>32</v>
      </c>
      <c r="R6" s="18" t="s">
        <v>32</v>
      </c>
      <c r="S6" s="14" t="s">
        <v>37</v>
      </c>
      <c r="T6" s="14" t="s">
        <v>38</v>
      </c>
      <c r="U6" s="14" t="s">
        <v>39</v>
      </c>
      <c r="V6" s="14" t="s">
        <v>760</v>
      </c>
      <c r="W6" s="46">
        <v>2.2999999999999998</v>
      </c>
      <c r="X6" s="46">
        <v>3.1</v>
      </c>
      <c r="Y6" s="46">
        <v>5.7</v>
      </c>
      <c r="Z6" s="46">
        <v>8.6</v>
      </c>
      <c r="AA6" s="20">
        <v>294586</v>
      </c>
      <c r="AB6" s="21">
        <v>46137</v>
      </c>
      <c r="AC6" s="22"/>
      <c r="AD6" s="22"/>
      <c r="AE6" s="22"/>
      <c r="AF6" s="22"/>
      <c r="AG6" s="46">
        <f t="shared" ref="AG6:AG69" si="0">(AC6*W6)+(AD6*X6)+(AE6*Y6)+(AF6*Z6)</f>
        <v>0</v>
      </c>
      <c r="AH6" s="23"/>
      <c r="AI6" s="24"/>
    </row>
    <row r="7" spans="2:37" s="10" customFormat="1" ht="63" customHeight="1" x14ac:dyDescent="0.25">
      <c r="B7" s="14" t="s">
        <v>30</v>
      </c>
      <c r="C7" s="14" t="s">
        <v>761</v>
      </c>
      <c r="D7" s="13" t="s">
        <v>757</v>
      </c>
      <c r="E7" s="13" t="s">
        <v>758</v>
      </c>
      <c r="F7" s="14">
        <v>11</v>
      </c>
      <c r="G7" s="13">
        <v>2014</v>
      </c>
      <c r="H7" s="13">
        <v>2025</v>
      </c>
      <c r="I7" s="15" t="s">
        <v>360</v>
      </c>
      <c r="J7" s="15" t="s">
        <v>35</v>
      </c>
      <c r="K7" s="15" t="s">
        <v>36</v>
      </c>
      <c r="L7" s="16">
        <v>41947</v>
      </c>
      <c r="M7" s="16">
        <v>46007</v>
      </c>
      <c r="N7" s="13">
        <v>323</v>
      </c>
      <c r="O7" s="13">
        <v>238</v>
      </c>
      <c r="P7" s="17" t="s">
        <v>32</v>
      </c>
      <c r="Q7" s="13" t="s">
        <v>32</v>
      </c>
      <c r="R7" s="18" t="s">
        <v>32</v>
      </c>
      <c r="S7" s="14" t="s">
        <v>37</v>
      </c>
      <c r="T7" s="14" t="s">
        <v>38</v>
      </c>
      <c r="U7" s="14" t="s">
        <v>39</v>
      </c>
      <c r="V7" s="14" t="s">
        <v>762</v>
      </c>
      <c r="W7" s="46">
        <v>2.2999999999999998</v>
      </c>
      <c r="X7" s="46">
        <v>3.1</v>
      </c>
      <c r="Y7" s="46">
        <v>5.7</v>
      </c>
      <c r="Z7" s="46">
        <v>8.6</v>
      </c>
      <c r="AA7" s="20">
        <v>294587</v>
      </c>
      <c r="AB7" s="21">
        <v>46137</v>
      </c>
      <c r="AC7" s="22"/>
      <c r="AD7" s="22"/>
      <c r="AE7" s="22"/>
      <c r="AF7" s="22"/>
      <c r="AG7" s="46">
        <f t="shared" si="0"/>
        <v>0</v>
      </c>
      <c r="AH7" s="23"/>
      <c r="AI7" s="24"/>
    </row>
    <row r="8" spans="2:37" s="123" customFormat="1" ht="63" customHeight="1" x14ac:dyDescent="0.25">
      <c r="B8" s="32" t="s">
        <v>30</v>
      </c>
      <c r="C8" s="33" t="s">
        <v>864</v>
      </c>
      <c r="D8" s="33" t="s">
        <v>865</v>
      </c>
      <c r="E8" s="34" t="s">
        <v>32</v>
      </c>
      <c r="F8" s="32" t="s">
        <v>33</v>
      </c>
      <c r="G8" s="35">
        <v>2018</v>
      </c>
      <c r="H8" s="35">
        <v>2026</v>
      </c>
      <c r="I8" s="36" t="s">
        <v>126</v>
      </c>
      <c r="J8" s="37" t="s">
        <v>35</v>
      </c>
      <c r="K8" s="38" t="s">
        <v>36</v>
      </c>
      <c r="L8" s="39" t="s">
        <v>32</v>
      </c>
      <c r="M8" s="39" t="s">
        <v>32</v>
      </c>
      <c r="N8" s="35" t="s">
        <v>32</v>
      </c>
      <c r="O8" s="40">
        <v>8736</v>
      </c>
      <c r="P8" s="40" t="s">
        <v>32</v>
      </c>
      <c r="Q8" s="34" t="s">
        <v>32</v>
      </c>
      <c r="R8" s="41" t="s">
        <v>866</v>
      </c>
      <c r="S8" s="32" t="s">
        <v>37</v>
      </c>
      <c r="T8" s="32" t="s">
        <v>38</v>
      </c>
      <c r="U8" s="33" t="s">
        <v>39</v>
      </c>
      <c r="V8" s="33" t="s">
        <v>867</v>
      </c>
      <c r="W8" s="42">
        <v>2.8</v>
      </c>
      <c r="X8" s="42">
        <v>3.9</v>
      </c>
      <c r="Y8" s="42">
        <v>7.2</v>
      </c>
      <c r="Z8" s="42">
        <v>10.9</v>
      </c>
      <c r="AA8" s="43">
        <v>300150</v>
      </c>
      <c r="AB8" s="44">
        <v>46225</v>
      </c>
      <c r="AC8" s="45"/>
      <c r="AD8" s="45"/>
      <c r="AE8" s="45"/>
      <c r="AF8" s="45"/>
      <c r="AG8" s="42">
        <f t="shared" si="0"/>
        <v>0</v>
      </c>
      <c r="AH8" s="122"/>
      <c r="AI8" s="32"/>
    </row>
    <row r="9" spans="2:37" s="116" customFormat="1" ht="63" customHeight="1" x14ac:dyDescent="0.25">
      <c r="B9" s="48" t="s">
        <v>30</v>
      </c>
      <c r="C9" s="48" t="s">
        <v>763</v>
      </c>
      <c r="D9" s="49" t="s">
        <v>764</v>
      </c>
      <c r="E9" s="49" t="s">
        <v>765</v>
      </c>
      <c r="F9" s="48">
        <v>5</v>
      </c>
      <c r="G9" s="49">
        <v>2019</v>
      </c>
      <c r="H9" s="49">
        <v>2025</v>
      </c>
      <c r="I9" s="53" t="s">
        <v>766</v>
      </c>
      <c r="J9" s="53" t="s">
        <v>35</v>
      </c>
      <c r="K9" s="53" t="s">
        <v>36</v>
      </c>
      <c r="L9" s="90" t="s">
        <v>32</v>
      </c>
      <c r="M9" s="90">
        <v>45936</v>
      </c>
      <c r="N9" s="49" t="s">
        <v>32</v>
      </c>
      <c r="O9" s="49">
        <v>324</v>
      </c>
      <c r="P9" s="91" t="s">
        <v>32</v>
      </c>
      <c r="Q9" s="49" t="s">
        <v>767</v>
      </c>
      <c r="R9" s="114" t="s">
        <v>768</v>
      </c>
      <c r="S9" s="48" t="s">
        <v>37</v>
      </c>
      <c r="T9" s="48" t="s">
        <v>38</v>
      </c>
      <c r="U9" s="48" t="s">
        <v>39</v>
      </c>
      <c r="V9" s="48" t="s">
        <v>769</v>
      </c>
      <c r="W9" s="57">
        <v>3.5</v>
      </c>
      <c r="X9" s="57">
        <v>4.9000000000000004</v>
      </c>
      <c r="Y9" s="57">
        <v>9.3000000000000007</v>
      </c>
      <c r="Z9" s="57"/>
      <c r="AA9" s="58">
        <v>286456</v>
      </c>
      <c r="AB9" s="59">
        <v>46137</v>
      </c>
      <c r="AC9" s="60"/>
      <c r="AD9" s="60"/>
      <c r="AE9" s="60"/>
      <c r="AF9" s="60"/>
      <c r="AG9" s="57">
        <f t="shared" si="0"/>
        <v>0</v>
      </c>
      <c r="AH9" s="115"/>
      <c r="AI9" s="47"/>
    </row>
    <row r="10" spans="2:37" s="10" customFormat="1" ht="63" customHeight="1" x14ac:dyDescent="0.25">
      <c r="B10" s="14" t="s">
        <v>30</v>
      </c>
      <c r="C10" s="14" t="s">
        <v>559</v>
      </c>
      <c r="D10" s="13" t="s">
        <v>31</v>
      </c>
      <c r="E10" s="13" t="s">
        <v>32</v>
      </c>
      <c r="F10" s="14" t="s">
        <v>33</v>
      </c>
      <c r="G10" s="13">
        <v>2017</v>
      </c>
      <c r="H10" s="13">
        <v>2024</v>
      </c>
      <c r="I10" s="15" t="s">
        <v>34</v>
      </c>
      <c r="J10" s="15" t="s">
        <v>35</v>
      </c>
      <c r="K10" s="15" t="s">
        <v>36</v>
      </c>
      <c r="L10" s="16" t="s">
        <v>32</v>
      </c>
      <c r="M10" s="16">
        <v>45631</v>
      </c>
      <c r="N10" s="13" t="s">
        <v>32</v>
      </c>
      <c r="O10" s="13">
        <v>4968</v>
      </c>
      <c r="P10" s="17" t="s">
        <v>32</v>
      </c>
      <c r="Q10" s="13" t="s">
        <v>32</v>
      </c>
      <c r="R10" s="18" t="s">
        <v>32</v>
      </c>
      <c r="S10" s="14" t="s">
        <v>37</v>
      </c>
      <c r="T10" s="14" t="s">
        <v>38</v>
      </c>
      <c r="U10" s="14" t="s">
        <v>39</v>
      </c>
      <c r="V10" s="14" t="s">
        <v>40</v>
      </c>
      <c r="W10" s="46">
        <v>3.1</v>
      </c>
      <c r="X10" s="46">
        <v>4.4000000000000004</v>
      </c>
      <c r="Y10" s="46">
        <v>8.1999999999999993</v>
      </c>
      <c r="Z10" s="46">
        <v>12.4</v>
      </c>
      <c r="AA10" s="20">
        <v>272964</v>
      </c>
      <c r="AB10" s="21">
        <v>45900</v>
      </c>
      <c r="AC10" s="22"/>
      <c r="AD10" s="22"/>
      <c r="AE10" s="22"/>
      <c r="AF10" s="22"/>
      <c r="AG10" s="46">
        <f t="shared" si="0"/>
        <v>0</v>
      </c>
      <c r="AH10" s="23"/>
      <c r="AI10" s="24"/>
    </row>
    <row r="11" spans="2:37" s="10" customFormat="1" ht="63" customHeight="1" x14ac:dyDescent="0.25">
      <c r="B11" s="14" t="s">
        <v>30</v>
      </c>
      <c r="C11" s="14" t="s">
        <v>493</v>
      </c>
      <c r="D11" s="13" t="s">
        <v>494</v>
      </c>
      <c r="E11" s="13" t="s">
        <v>32</v>
      </c>
      <c r="F11" s="14" t="s">
        <v>33</v>
      </c>
      <c r="G11" s="13">
        <v>2018</v>
      </c>
      <c r="H11" s="13">
        <v>2025</v>
      </c>
      <c r="I11" s="15" t="s">
        <v>52</v>
      </c>
      <c r="J11" s="15" t="s">
        <v>35</v>
      </c>
      <c r="K11" s="15" t="s">
        <v>36</v>
      </c>
      <c r="L11" s="16" t="s">
        <v>32</v>
      </c>
      <c r="M11" s="16">
        <v>45874</v>
      </c>
      <c r="N11" s="13" t="s">
        <v>32</v>
      </c>
      <c r="O11" s="13">
        <v>8460</v>
      </c>
      <c r="P11" s="17">
        <v>275</v>
      </c>
      <c r="Q11" s="13" t="s">
        <v>32</v>
      </c>
      <c r="R11" s="18" t="s">
        <v>495</v>
      </c>
      <c r="S11" s="14" t="s">
        <v>37</v>
      </c>
      <c r="T11" s="14" t="s">
        <v>38</v>
      </c>
      <c r="U11" s="14" t="s">
        <v>39</v>
      </c>
      <c r="V11" s="14" t="s">
        <v>496</v>
      </c>
      <c r="W11" s="46">
        <v>2.8</v>
      </c>
      <c r="X11" s="46">
        <v>3.9</v>
      </c>
      <c r="Y11" s="46">
        <v>7.2</v>
      </c>
      <c r="Z11" s="46">
        <v>10.9</v>
      </c>
      <c r="AA11" s="20">
        <v>281995</v>
      </c>
      <c r="AB11" s="21">
        <v>45963</v>
      </c>
      <c r="AC11" s="22"/>
      <c r="AD11" s="22"/>
      <c r="AE11" s="22"/>
      <c r="AF11" s="22"/>
      <c r="AG11" s="46">
        <f t="shared" si="0"/>
        <v>0</v>
      </c>
      <c r="AH11" s="23"/>
      <c r="AI11" s="24"/>
    </row>
    <row r="12" spans="2:37" s="10" customFormat="1" ht="63" customHeight="1" x14ac:dyDescent="0.25">
      <c r="B12" s="14" t="s">
        <v>30</v>
      </c>
      <c r="C12" s="14" t="s">
        <v>41</v>
      </c>
      <c r="D12" s="13" t="s">
        <v>41</v>
      </c>
      <c r="E12" s="13" t="s">
        <v>42</v>
      </c>
      <c r="F12" s="14" t="s">
        <v>33</v>
      </c>
      <c r="G12" s="13" t="s">
        <v>32</v>
      </c>
      <c r="H12" s="13">
        <v>2025</v>
      </c>
      <c r="I12" s="15" t="s">
        <v>43</v>
      </c>
      <c r="J12" s="15" t="s">
        <v>35</v>
      </c>
      <c r="K12" s="15" t="s">
        <v>36</v>
      </c>
      <c r="L12" s="16" t="s">
        <v>32</v>
      </c>
      <c r="M12" s="16" t="s">
        <v>32</v>
      </c>
      <c r="N12" s="13" t="s">
        <v>32</v>
      </c>
      <c r="O12" s="13" t="s">
        <v>32</v>
      </c>
      <c r="P12" s="17" t="s">
        <v>32</v>
      </c>
      <c r="Q12" s="13" t="s">
        <v>32</v>
      </c>
      <c r="R12" s="18" t="s">
        <v>32</v>
      </c>
      <c r="S12" s="14" t="s">
        <v>37</v>
      </c>
      <c r="T12" s="14" t="s">
        <v>38</v>
      </c>
      <c r="U12" s="14" t="s">
        <v>39</v>
      </c>
      <c r="V12" s="14" t="s">
        <v>44</v>
      </c>
      <c r="W12" s="46">
        <v>2.5</v>
      </c>
      <c r="X12" s="46">
        <v>3.4</v>
      </c>
      <c r="Y12" s="46">
        <v>6.3</v>
      </c>
      <c r="Z12" s="46">
        <v>9.5</v>
      </c>
      <c r="AA12" s="20">
        <v>276923</v>
      </c>
      <c r="AB12" s="21">
        <v>45900</v>
      </c>
      <c r="AC12" s="22"/>
      <c r="AD12" s="22"/>
      <c r="AE12" s="22"/>
      <c r="AF12" s="22"/>
      <c r="AG12" s="46">
        <f t="shared" si="0"/>
        <v>0</v>
      </c>
      <c r="AH12" s="23"/>
      <c r="AI12" s="24"/>
    </row>
    <row r="13" spans="2:37" s="116" customFormat="1" ht="63" x14ac:dyDescent="0.25">
      <c r="B13" s="48" t="s">
        <v>45</v>
      </c>
      <c r="C13" s="48" t="s">
        <v>46</v>
      </c>
      <c r="D13" s="49" t="s">
        <v>47</v>
      </c>
      <c r="E13" s="49" t="s">
        <v>48</v>
      </c>
      <c r="F13" s="48">
        <v>10</v>
      </c>
      <c r="G13" s="49">
        <v>2012</v>
      </c>
      <c r="H13" s="49">
        <v>2023</v>
      </c>
      <c r="I13" s="53" t="s">
        <v>43</v>
      </c>
      <c r="J13" s="53" t="s">
        <v>35</v>
      </c>
      <c r="K13" s="53" t="s">
        <v>36</v>
      </c>
      <c r="L13" s="90">
        <v>41212</v>
      </c>
      <c r="M13" s="90">
        <v>45136</v>
      </c>
      <c r="N13" s="49" t="s">
        <v>32</v>
      </c>
      <c r="O13" s="49" t="s">
        <v>32</v>
      </c>
      <c r="P13" s="91" t="s">
        <v>32</v>
      </c>
      <c r="Q13" s="49" t="s">
        <v>32</v>
      </c>
      <c r="R13" s="114" t="s">
        <v>49</v>
      </c>
      <c r="S13" s="48" t="s">
        <v>37</v>
      </c>
      <c r="T13" s="48" t="s">
        <v>50</v>
      </c>
      <c r="U13" s="48" t="s">
        <v>39</v>
      </c>
      <c r="V13" s="48" t="s">
        <v>51</v>
      </c>
      <c r="W13" s="57">
        <v>3.6</v>
      </c>
      <c r="X13" s="57">
        <v>5.0999999999999996</v>
      </c>
      <c r="Y13" s="57">
        <v>9.6999999999999993</v>
      </c>
      <c r="Z13" s="57"/>
      <c r="AA13" s="58">
        <v>241844</v>
      </c>
      <c r="AB13" s="59">
        <v>45658</v>
      </c>
      <c r="AC13" s="60"/>
      <c r="AD13" s="60"/>
      <c r="AE13" s="60"/>
      <c r="AF13" s="60"/>
      <c r="AG13" s="57">
        <f t="shared" si="0"/>
        <v>0</v>
      </c>
      <c r="AH13" s="115"/>
      <c r="AI13" s="47"/>
    </row>
    <row r="14" spans="2:37" s="71" customFormat="1" ht="48" customHeight="1" x14ac:dyDescent="0.25">
      <c r="B14" s="72" t="s">
        <v>45</v>
      </c>
      <c r="C14" s="72" t="s">
        <v>46</v>
      </c>
      <c r="D14" s="73" t="s">
        <v>770</v>
      </c>
      <c r="E14" s="73" t="s">
        <v>771</v>
      </c>
      <c r="F14" s="72">
        <v>10</v>
      </c>
      <c r="G14" s="73" t="s">
        <v>32</v>
      </c>
      <c r="H14" s="73">
        <v>2025</v>
      </c>
      <c r="I14" s="74" t="s">
        <v>52</v>
      </c>
      <c r="J14" s="74" t="s">
        <v>35</v>
      </c>
      <c r="K14" s="74" t="s">
        <v>36</v>
      </c>
      <c r="L14" s="75" t="s">
        <v>32</v>
      </c>
      <c r="M14" s="75" t="s">
        <v>32</v>
      </c>
      <c r="N14" s="73" t="s">
        <v>32</v>
      </c>
      <c r="O14" s="73">
        <v>18000</v>
      </c>
      <c r="P14" s="77" t="s">
        <v>32</v>
      </c>
      <c r="Q14" s="73" t="s">
        <v>32</v>
      </c>
      <c r="R14" s="78" t="s">
        <v>772</v>
      </c>
      <c r="S14" s="72" t="s">
        <v>37</v>
      </c>
      <c r="T14" s="72" t="s">
        <v>50</v>
      </c>
      <c r="U14" s="72" t="s">
        <v>39</v>
      </c>
      <c r="V14" s="72" t="s">
        <v>773</v>
      </c>
      <c r="W14" s="57">
        <v>2.5</v>
      </c>
      <c r="X14" s="57">
        <v>3.5</v>
      </c>
      <c r="Y14" s="57"/>
      <c r="Z14" s="57"/>
      <c r="AA14" s="58">
        <v>285519</v>
      </c>
      <c r="AB14" s="59">
        <v>46141</v>
      </c>
      <c r="AC14" s="60"/>
      <c r="AD14" s="60"/>
      <c r="AE14" s="60"/>
      <c r="AF14" s="60"/>
      <c r="AG14" s="57">
        <f t="shared" si="0"/>
        <v>0</v>
      </c>
      <c r="AK14" s="72"/>
    </row>
    <row r="15" spans="2:37" s="61" customFormat="1" ht="48" customHeight="1" x14ac:dyDescent="0.25">
      <c r="B15" s="62" t="s">
        <v>45</v>
      </c>
      <c r="C15" s="62">
        <v>2004</v>
      </c>
      <c r="D15" s="63" t="s">
        <v>618</v>
      </c>
      <c r="E15" s="63" t="s">
        <v>32</v>
      </c>
      <c r="F15" s="62">
        <v>10</v>
      </c>
      <c r="G15" s="63">
        <v>2004</v>
      </c>
      <c r="H15" s="63">
        <v>2014</v>
      </c>
      <c r="I15" s="64" t="s">
        <v>202</v>
      </c>
      <c r="J15" s="64" t="s">
        <v>35</v>
      </c>
      <c r="K15" s="64" t="s">
        <v>36</v>
      </c>
      <c r="L15" s="65" t="s">
        <v>32</v>
      </c>
      <c r="M15" s="65">
        <v>41949</v>
      </c>
      <c r="N15" s="63" t="s">
        <v>32</v>
      </c>
      <c r="O15" s="63">
        <v>4890</v>
      </c>
      <c r="P15" s="66" t="s">
        <v>32</v>
      </c>
      <c r="Q15" s="63" t="s">
        <v>619</v>
      </c>
      <c r="R15" s="67" t="s">
        <v>620</v>
      </c>
      <c r="S15" s="62" t="s">
        <v>37</v>
      </c>
      <c r="T15" s="62" t="s">
        <v>50</v>
      </c>
      <c r="U15" s="62" t="s">
        <v>39</v>
      </c>
      <c r="V15" s="62" t="s">
        <v>621</v>
      </c>
      <c r="W15" s="19">
        <v>3.8</v>
      </c>
      <c r="X15" s="19">
        <v>5.4</v>
      </c>
      <c r="Y15" s="19">
        <v>10.199999999999999</v>
      </c>
      <c r="Z15" s="19">
        <v>15.5</v>
      </c>
      <c r="AA15" s="68">
        <v>60093</v>
      </c>
      <c r="AB15" s="21">
        <v>45971</v>
      </c>
      <c r="AC15" s="22"/>
      <c r="AD15" s="22"/>
      <c r="AE15" s="22"/>
      <c r="AF15" s="22"/>
      <c r="AG15" s="19">
        <f t="shared" si="0"/>
        <v>0</v>
      </c>
      <c r="AK15" s="62"/>
    </row>
    <row r="16" spans="2:37" s="71" customFormat="1" ht="48" customHeight="1" x14ac:dyDescent="0.25">
      <c r="B16" s="72" t="s">
        <v>45</v>
      </c>
      <c r="C16" s="72">
        <v>2007</v>
      </c>
      <c r="D16" s="73" t="s">
        <v>497</v>
      </c>
      <c r="E16" s="73" t="s">
        <v>32</v>
      </c>
      <c r="F16" s="72">
        <v>10</v>
      </c>
      <c r="G16" s="73">
        <v>2007</v>
      </c>
      <c r="H16" s="73">
        <v>2017</v>
      </c>
      <c r="I16" s="74" t="s">
        <v>145</v>
      </c>
      <c r="J16" s="74" t="s">
        <v>35</v>
      </c>
      <c r="K16" s="74" t="s">
        <v>36</v>
      </c>
      <c r="L16" s="75" t="s">
        <v>32</v>
      </c>
      <c r="M16" s="75" t="s">
        <v>32</v>
      </c>
      <c r="N16" s="73" t="s">
        <v>32</v>
      </c>
      <c r="O16" s="73">
        <v>12000</v>
      </c>
      <c r="P16" s="77" t="s">
        <v>32</v>
      </c>
      <c r="Q16" s="73" t="s">
        <v>32</v>
      </c>
      <c r="R16" s="78" t="s">
        <v>32</v>
      </c>
      <c r="S16" s="72" t="s">
        <v>37</v>
      </c>
      <c r="T16" s="72" t="s">
        <v>50</v>
      </c>
      <c r="U16" s="72" t="s">
        <v>39</v>
      </c>
      <c r="V16" s="72" t="s">
        <v>498</v>
      </c>
      <c r="W16" s="57">
        <v>4.2</v>
      </c>
      <c r="X16" s="57">
        <v>6</v>
      </c>
      <c r="Y16" s="57">
        <v>11.4</v>
      </c>
      <c r="Z16" s="57"/>
      <c r="AA16" s="58">
        <v>100544</v>
      </c>
      <c r="AB16" s="59">
        <v>45963</v>
      </c>
      <c r="AC16" s="60"/>
      <c r="AD16" s="60"/>
      <c r="AE16" s="60"/>
      <c r="AF16" s="60"/>
      <c r="AG16" s="57">
        <f t="shared" si="0"/>
        <v>0</v>
      </c>
      <c r="AK16" s="72"/>
    </row>
    <row r="17" spans="2:37" s="61" customFormat="1" ht="48" customHeight="1" x14ac:dyDescent="0.25">
      <c r="B17" s="62" t="s">
        <v>45</v>
      </c>
      <c r="C17" s="62">
        <v>2014</v>
      </c>
      <c r="D17" s="63" t="s">
        <v>622</v>
      </c>
      <c r="E17" s="63" t="s">
        <v>623</v>
      </c>
      <c r="F17" s="62">
        <v>9</v>
      </c>
      <c r="G17" s="63">
        <v>2014</v>
      </c>
      <c r="H17" s="63">
        <v>2024</v>
      </c>
      <c r="I17" s="64" t="s">
        <v>624</v>
      </c>
      <c r="J17" s="64" t="s">
        <v>35</v>
      </c>
      <c r="K17" s="64" t="s">
        <v>36</v>
      </c>
      <c r="L17" s="65">
        <v>41919</v>
      </c>
      <c r="M17" s="65">
        <v>45540</v>
      </c>
      <c r="N17" s="63" t="s">
        <v>625</v>
      </c>
      <c r="O17" s="63">
        <v>328</v>
      </c>
      <c r="P17" s="66" t="s">
        <v>32</v>
      </c>
      <c r="Q17" s="63" t="s">
        <v>32</v>
      </c>
      <c r="R17" s="67" t="s">
        <v>626</v>
      </c>
      <c r="S17" s="62" t="s">
        <v>37</v>
      </c>
      <c r="T17" s="62" t="s">
        <v>50</v>
      </c>
      <c r="U17" s="62" t="s">
        <v>39</v>
      </c>
      <c r="V17" s="62" t="s">
        <v>627</v>
      </c>
      <c r="W17" s="19">
        <v>3.4</v>
      </c>
      <c r="X17" s="19">
        <v>4.9000000000000004</v>
      </c>
      <c r="Y17" s="19">
        <v>9.1999999999999993</v>
      </c>
      <c r="Z17" s="19">
        <v>13.9</v>
      </c>
      <c r="AA17" s="68">
        <v>264971</v>
      </c>
      <c r="AB17" s="21">
        <v>46115</v>
      </c>
      <c r="AC17" s="22"/>
      <c r="AD17" s="22"/>
      <c r="AE17" s="22"/>
      <c r="AF17" s="22"/>
      <c r="AG17" s="19">
        <f t="shared" si="0"/>
        <v>0</v>
      </c>
      <c r="AK17" s="62"/>
    </row>
    <row r="18" spans="2:37" s="71" customFormat="1" ht="48" customHeight="1" x14ac:dyDescent="0.25">
      <c r="B18" s="72" t="s">
        <v>45</v>
      </c>
      <c r="C18" s="72" t="s">
        <v>628</v>
      </c>
      <c r="D18" s="73" t="s">
        <v>531</v>
      </c>
      <c r="E18" s="73" t="s">
        <v>629</v>
      </c>
      <c r="F18" s="72">
        <v>8</v>
      </c>
      <c r="G18" s="73">
        <v>2016</v>
      </c>
      <c r="H18" s="73">
        <v>2025</v>
      </c>
      <c r="I18" s="74" t="s">
        <v>630</v>
      </c>
      <c r="J18" s="74" t="s">
        <v>35</v>
      </c>
      <c r="K18" s="74" t="s">
        <v>36</v>
      </c>
      <c r="L18" s="75" t="s">
        <v>631</v>
      </c>
      <c r="M18" s="75" t="s">
        <v>632</v>
      </c>
      <c r="N18" s="73" t="s">
        <v>633</v>
      </c>
      <c r="O18" s="73">
        <v>243</v>
      </c>
      <c r="P18" s="77" t="s">
        <v>32</v>
      </c>
      <c r="Q18" s="73" t="s">
        <v>32</v>
      </c>
      <c r="R18" s="78" t="s">
        <v>634</v>
      </c>
      <c r="S18" s="72" t="s">
        <v>37</v>
      </c>
      <c r="T18" s="72" t="s">
        <v>50</v>
      </c>
      <c r="U18" s="72" t="s">
        <v>39</v>
      </c>
      <c r="V18" s="72" t="s">
        <v>621</v>
      </c>
      <c r="W18" s="57">
        <v>3.6</v>
      </c>
      <c r="X18" s="57">
        <v>5.0999999999999996</v>
      </c>
      <c r="Y18" s="57"/>
      <c r="Z18" s="57"/>
      <c r="AA18" s="58">
        <v>294022</v>
      </c>
      <c r="AB18" s="59">
        <v>46115</v>
      </c>
      <c r="AC18" s="60"/>
      <c r="AD18" s="60"/>
      <c r="AE18" s="60"/>
      <c r="AF18" s="60"/>
      <c r="AG18" s="57">
        <f t="shared" si="0"/>
        <v>0</v>
      </c>
      <c r="AK18" s="72"/>
    </row>
    <row r="19" spans="2:37" s="61" customFormat="1" ht="48" customHeight="1" x14ac:dyDescent="0.25">
      <c r="B19" s="62" t="s">
        <v>54</v>
      </c>
      <c r="C19" s="62" t="s">
        <v>55</v>
      </c>
      <c r="D19" s="63" t="s">
        <v>54</v>
      </c>
      <c r="E19" s="63">
        <v>2016</v>
      </c>
      <c r="F19" s="62">
        <v>7</v>
      </c>
      <c r="G19" s="63">
        <v>2016</v>
      </c>
      <c r="H19" s="63">
        <v>2023</v>
      </c>
      <c r="I19" s="64" t="s">
        <v>56</v>
      </c>
      <c r="J19" s="64" t="s">
        <v>35</v>
      </c>
      <c r="K19" s="64" t="s">
        <v>36</v>
      </c>
      <c r="L19" s="65">
        <v>42428</v>
      </c>
      <c r="M19" s="65">
        <v>45103</v>
      </c>
      <c r="N19" s="63">
        <v>67</v>
      </c>
      <c r="O19" s="63">
        <v>214</v>
      </c>
      <c r="P19" s="66" t="s">
        <v>32</v>
      </c>
      <c r="Q19" s="63" t="s">
        <v>32</v>
      </c>
      <c r="R19" s="67" t="s">
        <v>32</v>
      </c>
      <c r="S19" s="62" t="s">
        <v>57</v>
      </c>
      <c r="T19" s="62" t="s">
        <v>58</v>
      </c>
      <c r="U19" s="62" t="s">
        <v>59</v>
      </c>
      <c r="V19" s="62" t="s">
        <v>60</v>
      </c>
      <c r="W19" s="19">
        <v>2.6</v>
      </c>
      <c r="X19" s="19">
        <v>3.6</v>
      </c>
      <c r="Y19" s="19">
        <v>6.7</v>
      </c>
      <c r="Z19" s="19">
        <v>10.1</v>
      </c>
      <c r="AA19" s="68">
        <v>249924</v>
      </c>
      <c r="AB19" s="21">
        <v>45658</v>
      </c>
      <c r="AC19" s="22"/>
      <c r="AD19" s="22"/>
      <c r="AE19" s="22"/>
      <c r="AF19" s="22"/>
      <c r="AG19" s="19">
        <f t="shared" si="0"/>
        <v>0</v>
      </c>
      <c r="AK19" s="62"/>
    </row>
    <row r="20" spans="2:37" s="61" customFormat="1" ht="48" customHeight="1" x14ac:dyDescent="0.25">
      <c r="B20" s="62" t="s">
        <v>54</v>
      </c>
      <c r="C20" s="62" t="s">
        <v>55</v>
      </c>
      <c r="D20" s="63" t="s">
        <v>54</v>
      </c>
      <c r="E20" s="63">
        <v>2016</v>
      </c>
      <c r="F20" s="62">
        <v>9</v>
      </c>
      <c r="G20" s="63">
        <v>2016</v>
      </c>
      <c r="H20" s="63">
        <v>2025</v>
      </c>
      <c r="I20" s="64" t="s">
        <v>591</v>
      </c>
      <c r="J20" s="64" t="s">
        <v>35</v>
      </c>
      <c r="K20" s="64" t="s">
        <v>36</v>
      </c>
      <c r="L20" s="65">
        <v>42428</v>
      </c>
      <c r="M20" s="65">
        <v>45743</v>
      </c>
      <c r="N20" s="63">
        <v>68</v>
      </c>
      <c r="O20" s="63">
        <v>212</v>
      </c>
      <c r="P20" s="66" t="s">
        <v>32</v>
      </c>
      <c r="Q20" s="63" t="s">
        <v>32</v>
      </c>
      <c r="R20" s="67" t="s">
        <v>32</v>
      </c>
      <c r="S20" s="62" t="s">
        <v>57</v>
      </c>
      <c r="T20" s="62" t="s">
        <v>58</v>
      </c>
      <c r="U20" s="62" t="s">
        <v>59</v>
      </c>
      <c r="V20" s="62" t="s">
        <v>60</v>
      </c>
      <c r="W20" s="19">
        <v>2.6</v>
      </c>
      <c r="X20" s="19">
        <v>3.6</v>
      </c>
      <c r="Y20" s="19">
        <v>6.7</v>
      </c>
      <c r="Z20" s="19">
        <v>10.1</v>
      </c>
      <c r="AA20" s="68">
        <v>297939</v>
      </c>
      <c r="AB20" s="21">
        <v>46091</v>
      </c>
      <c r="AC20" s="22"/>
      <c r="AD20" s="22"/>
      <c r="AE20" s="22"/>
      <c r="AF20" s="22"/>
      <c r="AG20" s="19">
        <f t="shared" si="0"/>
        <v>0</v>
      </c>
      <c r="AK20" s="62"/>
    </row>
    <row r="21" spans="2:37" s="61" customFormat="1" ht="48" customHeight="1" x14ac:dyDescent="0.25">
      <c r="B21" s="62" t="s">
        <v>54</v>
      </c>
      <c r="C21" s="62" t="s">
        <v>55</v>
      </c>
      <c r="D21" s="63" t="s">
        <v>54</v>
      </c>
      <c r="E21" s="63">
        <v>2016</v>
      </c>
      <c r="F21" s="62">
        <v>9</v>
      </c>
      <c r="G21" s="63">
        <v>2016</v>
      </c>
      <c r="H21" s="63">
        <v>2025</v>
      </c>
      <c r="I21" s="64" t="s">
        <v>592</v>
      </c>
      <c r="J21" s="64" t="s">
        <v>35</v>
      </c>
      <c r="K21" s="64" t="s">
        <v>36</v>
      </c>
      <c r="L21" s="65">
        <v>42428</v>
      </c>
      <c r="M21" s="65" t="s">
        <v>32</v>
      </c>
      <c r="N21" s="63">
        <v>68</v>
      </c>
      <c r="O21" s="63">
        <v>15</v>
      </c>
      <c r="P21" s="66" t="s">
        <v>32</v>
      </c>
      <c r="Q21" s="63" t="s">
        <v>32</v>
      </c>
      <c r="R21" s="67" t="s">
        <v>32</v>
      </c>
      <c r="S21" s="62" t="s">
        <v>57</v>
      </c>
      <c r="T21" s="62" t="s">
        <v>58</v>
      </c>
      <c r="U21" s="62" t="s">
        <v>59</v>
      </c>
      <c r="V21" s="62" t="s">
        <v>60</v>
      </c>
      <c r="W21" s="19">
        <v>2.8</v>
      </c>
      <c r="X21" s="19">
        <v>3.9</v>
      </c>
      <c r="Y21" s="19">
        <v>7.2</v>
      </c>
      <c r="Z21" s="19"/>
      <c r="AA21" s="68">
        <v>293987</v>
      </c>
      <c r="AB21" s="21">
        <v>46091</v>
      </c>
      <c r="AC21" s="22"/>
      <c r="AD21" s="22"/>
      <c r="AE21" s="22"/>
      <c r="AF21" s="22"/>
      <c r="AG21" s="19">
        <f t="shared" si="0"/>
        <v>0</v>
      </c>
      <c r="AK21" s="62"/>
    </row>
    <row r="22" spans="2:37" s="10" customFormat="1" ht="48" customHeight="1" x14ac:dyDescent="0.25">
      <c r="B22" s="62" t="s">
        <v>560</v>
      </c>
      <c r="C22" s="62" t="s">
        <v>561</v>
      </c>
      <c r="D22" s="62" t="s">
        <v>562</v>
      </c>
      <c r="E22" s="62">
        <v>5136</v>
      </c>
      <c r="F22" s="62">
        <v>12</v>
      </c>
      <c r="G22" s="62">
        <v>2012</v>
      </c>
      <c r="H22" s="62">
        <v>2024</v>
      </c>
      <c r="I22" s="64" t="s">
        <v>189</v>
      </c>
      <c r="J22" s="64" t="s">
        <v>35</v>
      </c>
      <c r="K22" s="64" t="s">
        <v>36</v>
      </c>
      <c r="L22" s="65">
        <v>40934</v>
      </c>
      <c r="M22" s="70" t="s">
        <v>32</v>
      </c>
      <c r="N22" s="63">
        <v>5136</v>
      </c>
      <c r="O22" s="62">
        <v>231</v>
      </c>
      <c r="P22" s="66" t="s">
        <v>32</v>
      </c>
      <c r="Q22" s="63" t="s">
        <v>32</v>
      </c>
      <c r="R22" s="67" t="s">
        <v>32</v>
      </c>
      <c r="S22" s="62" t="s">
        <v>37</v>
      </c>
      <c r="T22" s="62" t="s">
        <v>554</v>
      </c>
      <c r="U22" s="62" t="s">
        <v>39</v>
      </c>
      <c r="V22" s="62" t="s">
        <v>563</v>
      </c>
      <c r="W22" s="19">
        <v>3.3</v>
      </c>
      <c r="X22" s="19">
        <v>4.5999999999999996</v>
      </c>
      <c r="Y22" s="19">
        <v>8.6999999999999993</v>
      </c>
      <c r="Z22" s="19">
        <v>13.2</v>
      </c>
      <c r="AA22" s="68">
        <v>281820</v>
      </c>
      <c r="AB22" s="21">
        <v>46080</v>
      </c>
      <c r="AC22" s="22"/>
      <c r="AD22" s="22"/>
      <c r="AE22" s="22"/>
      <c r="AF22" s="22"/>
      <c r="AG22" s="19">
        <f t="shared" si="0"/>
        <v>0</v>
      </c>
      <c r="AH22" s="23"/>
      <c r="AI22" s="24"/>
    </row>
    <row r="23" spans="2:37" s="123" customFormat="1" ht="48" customHeight="1" x14ac:dyDescent="0.25">
      <c r="B23" s="32" t="s">
        <v>829</v>
      </c>
      <c r="C23" s="33" t="s">
        <v>830</v>
      </c>
      <c r="D23" s="33" t="s">
        <v>531</v>
      </c>
      <c r="E23" s="34" t="s">
        <v>831</v>
      </c>
      <c r="F23" s="32">
        <v>13</v>
      </c>
      <c r="G23" s="35">
        <v>2012</v>
      </c>
      <c r="H23" s="35">
        <v>2026</v>
      </c>
      <c r="I23" s="36" t="s">
        <v>832</v>
      </c>
      <c r="J23" s="37" t="s">
        <v>35</v>
      </c>
      <c r="K23" s="38" t="s">
        <v>36</v>
      </c>
      <c r="L23" s="39" t="s">
        <v>833</v>
      </c>
      <c r="M23" s="39" t="s">
        <v>834</v>
      </c>
      <c r="N23" s="35" t="s">
        <v>835</v>
      </c>
      <c r="O23" s="40">
        <v>303</v>
      </c>
      <c r="P23" s="40" t="s">
        <v>32</v>
      </c>
      <c r="Q23" s="34" t="s">
        <v>836</v>
      </c>
      <c r="R23" s="41" t="s">
        <v>837</v>
      </c>
      <c r="S23" s="32" t="s">
        <v>37</v>
      </c>
      <c r="T23" s="35" t="s">
        <v>67</v>
      </c>
      <c r="U23" s="33" t="s">
        <v>39</v>
      </c>
      <c r="V23" s="33" t="s">
        <v>838</v>
      </c>
      <c r="W23" s="42">
        <v>3.8</v>
      </c>
      <c r="X23" s="42">
        <v>5.4</v>
      </c>
      <c r="Y23" s="42">
        <v>10.199999999999999</v>
      </c>
      <c r="Z23" s="42">
        <v>15.5</v>
      </c>
      <c r="AA23" s="43">
        <v>302439</v>
      </c>
      <c r="AB23" s="44">
        <v>46218</v>
      </c>
      <c r="AC23" s="45"/>
      <c r="AD23" s="45"/>
      <c r="AE23" s="45"/>
      <c r="AF23" s="45"/>
      <c r="AG23" s="42">
        <f t="shared" si="0"/>
        <v>0</v>
      </c>
      <c r="AH23" s="122"/>
      <c r="AI23" s="32"/>
    </row>
    <row r="24" spans="2:37" s="71" customFormat="1" ht="48" customHeight="1" x14ac:dyDescent="0.25">
      <c r="B24" s="72" t="s">
        <v>61</v>
      </c>
      <c r="C24" s="72" t="s">
        <v>62</v>
      </c>
      <c r="D24" s="73" t="s">
        <v>63</v>
      </c>
      <c r="E24" s="73" t="s">
        <v>64</v>
      </c>
      <c r="F24" s="72">
        <v>9</v>
      </c>
      <c r="G24" s="73">
        <v>2009</v>
      </c>
      <c r="H24" s="73">
        <v>2019</v>
      </c>
      <c r="I24" s="74" t="s">
        <v>65</v>
      </c>
      <c r="J24" s="74" t="s">
        <v>35</v>
      </c>
      <c r="K24" s="74" t="s">
        <v>36</v>
      </c>
      <c r="L24" s="75">
        <v>39896</v>
      </c>
      <c r="M24" s="75">
        <v>43482</v>
      </c>
      <c r="N24" s="73">
        <v>303220</v>
      </c>
      <c r="O24" s="73">
        <v>242</v>
      </c>
      <c r="P24" s="77" t="s">
        <v>32</v>
      </c>
      <c r="Q24" s="73" t="s">
        <v>32</v>
      </c>
      <c r="R24" s="78" t="s">
        <v>66</v>
      </c>
      <c r="S24" s="72" t="s">
        <v>37</v>
      </c>
      <c r="T24" s="72" t="s">
        <v>67</v>
      </c>
      <c r="U24" s="72" t="s">
        <v>39</v>
      </c>
      <c r="V24" s="72" t="s">
        <v>68</v>
      </c>
      <c r="W24" s="57">
        <v>2.1</v>
      </c>
      <c r="X24" s="57">
        <v>2.9</v>
      </c>
      <c r="Y24" s="57"/>
      <c r="Z24" s="57"/>
      <c r="AA24" s="58">
        <v>130529</v>
      </c>
      <c r="AB24" s="59">
        <v>45963</v>
      </c>
      <c r="AC24" s="60"/>
      <c r="AD24" s="60"/>
      <c r="AE24" s="60"/>
      <c r="AF24" s="60"/>
      <c r="AG24" s="57">
        <f t="shared" si="0"/>
        <v>0</v>
      </c>
      <c r="AK24" s="72"/>
    </row>
    <row r="25" spans="2:37" s="10" customFormat="1" ht="48" customHeight="1" x14ac:dyDescent="0.25">
      <c r="B25" s="62" t="s">
        <v>69</v>
      </c>
      <c r="C25" s="62" t="s">
        <v>70</v>
      </c>
      <c r="D25" s="62" t="s">
        <v>71</v>
      </c>
      <c r="E25" s="62">
        <v>2020</v>
      </c>
      <c r="F25" s="62" t="s">
        <v>72</v>
      </c>
      <c r="G25" s="62">
        <v>2020</v>
      </c>
      <c r="H25" s="62">
        <v>2020</v>
      </c>
      <c r="I25" s="64" t="s">
        <v>73</v>
      </c>
      <c r="J25" s="64" t="s">
        <v>35</v>
      </c>
      <c r="K25" s="64" t="s">
        <v>36</v>
      </c>
      <c r="L25" s="65" t="s">
        <v>32</v>
      </c>
      <c r="M25" s="70">
        <v>44057</v>
      </c>
      <c r="N25" s="63">
        <v>15992</v>
      </c>
      <c r="O25" s="62">
        <v>216</v>
      </c>
      <c r="P25" s="66">
        <v>183</v>
      </c>
      <c r="Q25" s="63" t="s">
        <v>32</v>
      </c>
      <c r="R25" s="67" t="s">
        <v>32</v>
      </c>
      <c r="S25" s="62" t="s">
        <v>57</v>
      </c>
      <c r="T25" s="62" t="s">
        <v>74</v>
      </c>
      <c r="U25" s="62" t="s">
        <v>39</v>
      </c>
      <c r="V25" s="62" t="s">
        <v>75</v>
      </c>
      <c r="W25" s="19">
        <v>3.6</v>
      </c>
      <c r="X25" s="19">
        <v>5.0999999999999996</v>
      </c>
      <c r="Y25" s="19">
        <v>9.6999999999999993</v>
      </c>
      <c r="Z25" s="19">
        <v>14.7</v>
      </c>
      <c r="AA25" s="68">
        <v>171643</v>
      </c>
      <c r="AB25" s="21">
        <v>45658</v>
      </c>
      <c r="AC25" s="22"/>
      <c r="AD25" s="22"/>
      <c r="AE25" s="22"/>
      <c r="AF25" s="22"/>
      <c r="AG25" s="19">
        <f t="shared" si="0"/>
        <v>0</v>
      </c>
      <c r="AH25" s="23"/>
      <c r="AI25" s="24"/>
    </row>
    <row r="26" spans="2:37" s="61" customFormat="1" ht="48" customHeight="1" x14ac:dyDescent="0.25">
      <c r="B26" s="62" t="s">
        <v>69</v>
      </c>
      <c r="C26" s="62" t="s">
        <v>77</v>
      </c>
      <c r="D26" s="62" t="s">
        <v>78</v>
      </c>
      <c r="E26" s="62" t="s">
        <v>79</v>
      </c>
      <c r="F26" s="62">
        <v>4</v>
      </c>
      <c r="G26" s="63" t="s">
        <v>32</v>
      </c>
      <c r="H26" s="62">
        <v>2022</v>
      </c>
      <c r="I26" s="64" t="s">
        <v>80</v>
      </c>
      <c r="J26" s="64" t="s">
        <v>35</v>
      </c>
      <c r="K26" s="64" t="s">
        <v>36</v>
      </c>
      <c r="L26" s="65" t="s">
        <v>32</v>
      </c>
      <c r="M26" s="70">
        <v>44855</v>
      </c>
      <c r="N26" s="63" t="s">
        <v>32</v>
      </c>
      <c r="O26" s="63" t="s">
        <v>32</v>
      </c>
      <c r="P26" s="66" t="s">
        <v>32</v>
      </c>
      <c r="Q26" s="63" t="s">
        <v>32</v>
      </c>
      <c r="R26" s="67" t="s">
        <v>81</v>
      </c>
      <c r="S26" s="62" t="s">
        <v>57</v>
      </c>
      <c r="T26" s="62" t="s">
        <v>74</v>
      </c>
      <c r="U26" s="62" t="s">
        <v>82</v>
      </c>
      <c r="V26" s="62" t="s">
        <v>83</v>
      </c>
      <c r="W26" s="19">
        <v>2.9</v>
      </c>
      <c r="X26" s="19">
        <v>4.0999999999999996</v>
      </c>
      <c r="Y26" s="19">
        <v>7.7</v>
      </c>
      <c r="Z26" s="19">
        <v>11.6</v>
      </c>
      <c r="AA26" s="68">
        <v>225296</v>
      </c>
      <c r="AB26" s="21">
        <v>45778</v>
      </c>
      <c r="AC26" s="22"/>
      <c r="AD26" s="22"/>
      <c r="AE26" s="22"/>
      <c r="AF26" s="22"/>
      <c r="AG26" s="19">
        <f t="shared" si="0"/>
        <v>0</v>
      </c>
    </row>
    <row r="27" spans="2:37" s="61" customFormat="1" ht="48" customHeight="1" x14ac:dyDescent="0.25">
      <c r="B27" s="62" t="s">
        <v>69</v>
      </c>
      <c r="C27" s="62" t="s">
        <v>84</v>
      </c>
      <c r="D27" s="62" t="s">
        <v>84</v>
      </c>
      <c r="E27" s="62" t="s">
        <v>85</v>
      </c>
      <c r="F27" s="62" t="s">
        <v>33</v>
      </c>
      <c r="G27" s="63" t="s">
        <v>32</v>
      </c>
      <c r="H27" s="62">
        <v>2022</v>
      </c>
      <c r="I27" s="64" t="s">
        <v>86</v>
      </c>
      <c r="J27" s="64" t="s">
        <v>35</v>
      </c>
      <c r="K27" s="64" t="s">
        <v>36</v>
      </c>
      <c r="L27" s="65" t="s">
        <v>32</v>
      </c>
      <c r="M27" s="70">
        <v>44580</v>
      </c>
      <c r="N27" s="63" t="s">
        <v>32</v>
      </c>
      <c r="O27" s="63" t="s">
        <v>32</v>
      </c>
      <c r="P27" s="66" t="s">
        <v>32</v>
      </c>
      <c r="Q27" s="63" t="s">
        <v>32</v>
      </c>
      <c r="R27" s="67" t="s">
        <v>87</v>
      </c>
      <c r="S27" s="62" t="s">
        <v>57</v>
      </c>
      <c r="T27" s="62" t="s">
        <v>74</v>
      </c>
      <c r="U27" s="62" t="s">
        <v>39</v>
      </c>
      <c r="V27" s="62" t="s">
        <v>88</v>
      </c>
      <c r="W27" s="19">
        <v>4.0999999999999996</v>
      </c>
      <c r="X27" s="19">
        <v>5.9</v>
      </c>
      <c r="Y27" s="19">
        <v>11.2</v>
      </c>
      <c r="Z27" s="19">
        <v>17</v>
      </c>
      <c r="AA27" s="68">
        <v>214759</v>
      </c>
      <c r="AB27" s="21">
        <v>45658</v>
      </c>
      <c r="AC27" s="22"/>
      <c r="AD27" s="22"/>
      <c r="AE27" s="22"/>
      <c r="AF27" s="22"/>
      <c r="AG27" s="19">
        <f t="shared" si="0"/>
        <v>0</v>
      </c>
    </row>
    <row r="28" spans="2:37" s="71" customFormat="1" ht="48" customHeight="1" x14ac:dyDescent="0.25">
      <c r="B28" s="72" t="s">
        <v>69</v>
      </c>
      <c r="C28" s="72" t="s">
        <v>89</v>
      </c>
      <c r="D28" s="72" t="s">
        <v>89</v>
      </c>
      <c r="E28" s="72" t="s">
        <v>90</v>
      </c>
      <c r="F28" s="72" t="s">
        <v>33</v>
      </c>
      <c r="G28" s="73" t="s">
        <v>32</v>
      </c>
      <c r="H28" s="72">
        <v>2019</v>
      </c>
      <c r="I28" s="74" t="s">
        <v>91</v>
      </c>
      <c r="J28" s="74" t="s">
        <v>35</v>
      </c>
      <c r="K28" s="74" t="s">
        <v>36</v>
      </c>
      <c r="L28" s="75" t="s">
        <v>32</v>
      </c>
      <c r="M28" s="76">
        <v>43733</v>
      </c>
      <c r="N28" s="73" t="s">
        <v>32</v>
      </c>
      <c r="O28" s="73" t="s">
        <v>32</v>
      </c>
      <c r="P28" s="77" t="s">
        <v>32</v>
      </c>
      <c r="Q28" s="73" t="s">
        <v>32</v>
      </c>
      <c r="R28" s="78" t="s">
        <v>92</v>
      </c>
      <c r="S28" s="72" t="s">
        <v>57</v>
      </c>
      <c r="T28" s="72" t="s">
        <v>74</v>
      </c>
      <c r="U28" s="72" t="s">
        <v>93</v>
      </c>
      <c r="V28" s="72" t="s">
        <v>76</v>
      </c>
      <c r="W28" s="57">
        <v>3</v>
      </c>
      <c r="X28" s="57">
        <v>4.2</v>
      </c>
      <c r="Y28" s="57"/>
      <c r="Z28" s="57"/>
      <c r="AA28" s="120" t="s">
        <v>94</v>
      </c>
      <c r="AB28" s="59">
        <v>45658</v>
      </c>
      <c r="AC28" s="60"/>
      <c r="AD28" s="60"/>
      <c r="AE28" s="60"/>
      <c r="AF28" s="60"/>
      <c r="AG28" s="57">
        <f t="shared" si="0"/>
        <v>0</v>
      </c>
    </row>
    <row r="29" spans="2:37" s="61" customFormat="1" ht="48" customHeight="1" x14ac:dyDescent="0.25">
      <c r="B29" s="62" t="s">
        <v>69</v>
      </c>
      <c r="C29" s="62" t="s">
        <v>95</v>
      </c>
      <c r="D29" s="62" t="s">
        <v>71</v>
      </c>
      <c r="E29" s="62">
        <v>2021</v>
      </c>
      <c r="F29" s="62" t="s">
        <v>96</v>
      </c>
      <c r="G29" s="62">
        <v>2021</v>
      </c>
      <c r="H29" s="62">
        <v>2020</v>
      </c>
      <c r="I29" s="64" t="s">
        <v>97</v>
      </c>
      <c r="J29" s="64" t="s">
        <v>35</v>
      </c>
      <c r="K29" s="64" t="s">
        <v>36</v>
      </c>
      <c r="L29" s="65" t="s">
        <v>32</v>
      </c>
      <c r="M29" s="70">
        <v>44057</v>
      </c>
      <c r="N29" s="63">
        <v>17070</v>
      </c>
      <c r="O29" s="62">
        <v>216</v>
      </c>
      <c r="P29" s="66">
        <v>183</v>
      </c>
      <c r="Q29" s="63" t="s">
        <v>32</v>
      </c>
      <c r="R29" s="67" t="s">
        <v>32</v>
      </c>
      <c r="S29" s="62" t="s">
        <v>57</v>
      </c>
      <c r="T29" s="62" t="s">
        <v>74</v>
      </c>
      <c r="U29" s="62" t="s">
        <v>39</v>
      </c>
      <c r="V29" s="62" t="s">
        <v>98</v>
      </c>
      <c r="W29" s="19">
        <v>3.6</v>
      </c>
      <c r="X29" s="19">
        <v>5.0999999999999996</v>
      </c>
      <c r="Y29" s="19">
        <v>9.6999999999999993</v>
      </c>
      <c r="Z29" s="19">
        <v>14.7</v>
      </c>
      <c r="AA29" s="68">
        <v>171644</v>
      </c>
      <c r="AB29" s="21">
        <v>45658</v>
      </c>
      <c r="AC29" s="22"/>
      <c r="AD29" s="22"/>
      <c r="AE29" s="22"/>
      <c r="AF29" s="22"/>
      <c r="AG29" s="19">
        <f t="shared" si="0"/>
        <v>0</v>
      </c>
    </row>
    <row r="30" spans="2:37" s="61" customFormat="1" ht="48" customHeight="1" x14ac:dyDescent="0.25">
      <c r="B30" s="62" t="s">
        <v>69</v>
      </c>
      <c r="C30" s="62" t="s">
        <v>99</v>
      </c>
      <c r="D30" s="62" t="s">
        <v>99</v>
      </c>
      <c r="E30" s="62" t="s">
        <v>100</v>
      </c>
      <c r="F30" s="62" t="s">
        <v>33</v>
      </c>
      <c r="G30" s="62" t="s">
        <v>32</v>
      </c>
      <c r="H30" s="62">
        <v>2021</v>
      </c>
      <c r="I30" s="64" t="s">
        <v>101</v>
      </c>
      <c r="J30" s="64" t="s">
        <v>35</v>
      </c>
      <c r="K30" s="64" t="s">
        <v>36</v>
      </c>
      <c r="L30" s="65" t="s">
        <v>32</v>
      </c>
      <c r="M30" s="70">
        <v>44550</v>
      </c>
      <c r="N30" s="63" t="s">
        <v>32</v>
      </c>
      <c r="O30" s="62" t="s">
        <v>32</v>
      </c>
      <c r="P30" s="66" t="s">
        <v>32</v>
      </c>
      <c r="Q30" s="63" t="s">
        <v>32</v>
      </c>
      <c r="R30" s="67" t="s">
        <v>102</v>
      </c>
      <c r="S30" s="62" t="s">
        <v>57</v>
      </c>
      <c r="T30" s="62" t="s">
        <v>74</v>
      </c>
      <c r="U30" s="62" t="s">
        <v>59</v>
      </c>
      <c r="V30" s="62" t="s">
        <v>76</v>
      </c>
      <c r="W30" s="19">
        <v>2.1</v>
      </c>
      <c r="X30" s="19">
        <v>2.9</v>
      </c>
      <c r="Y30" s="19">
        <v>5.2</v>
      </c>
      <c r="Z30" s="19">
        <v>7.8</v>
      </c>
      <c r="AA30" s="68">
        <v>212006</v>
      </c>
      <c r="AB30" s="21">
        <v>45658</v>
      </c>
      <c r="AC30" s="22"/>
      <c r="AD30" s="22"/>
      <c r="AE30" s="22"/>
      <c r="AF30" s="22"/>
      <c r="AG30" s="19">
        <f t="shared" si="0"/>
        <v>0</v>
      </c>
    </row>
    <row r="31" spans="2:37" s="61" customFormat="1" ht="48" customHeight="1" x14ac:dyDescent="0.25">
      <c r="B31" s="62" t="s">
        <v>69</v>
      </c>
      <c r="C31" s="62" t="s">
        <v>103</v>
      </c>
      <c r="D31" s="62" t="s">
        <v>103</v>
      </c>
      <c r="E31" s="62" t="s">
        <v>104</v>
      </c>
      <c r="F31" s="62" t="s">
        <v>33</v>
      </c>
      <c r="G31" s="63" t="s">
        <v>32</v>
      </c>
      <c r="H31" s="62">
        <v>2021</v>
      </c>
      <c r="I31" s="64" t="s">
        <v>105</v>
      </c>
      <c r="J31" s="64" t="s">
        <v>35</v>
      </c>
      <c r="K31" s="64" t="s">
        <v>36</v>
      </c>
      <c r="L31" s="65" t="s">
        <v>32</v>
      </c>
      <c r="M31" s="70">
        <v>44467</v>
      </c>
      <c r="N31" s="63" t="s">
        <v>32</v>
      </c>
      <c r="O31" s="63" t="s">
        <v>32</v>
      </c>
      <c r="P31" s="66" t="s">
        <v>32</v>
      </c>
      <c r="Q31" s="63" t="s">
        <v>32</v>
      </c>
      <c r="R31" s="67" t="s">
        <v>106</v>
      </c>
      <c r="S31" s="62" t="s">
        <v>57</v>
      </c>
      <c r="T31" s="62" t="s">
        <v>74</v>
      </c>
      <c r="U31" s="62" t="s">
        <v>107</v>
      </c>
      <c r="V31" s="62" t="s">
        <v>76</v>
      </c>
      <c r="W31" s="19">
        <v>2.1</v>
      </c>
      <c r="X31" s="19">
        <v>2.9</v>
      </c>
      <c r="Y31" s="19">
        <v>5.2</v>
      </c>
      <c r="Z31" s="19">
        <v>7.8</v>
      </c>
      <c r="AA31" s="68">
        <v>203185</v>
      </c>
      <c r="AB31" s="21">
        <v>45658</v>
      </c>
      <c r="AC31" s="22"/>
      <c r="AD31" s="22"/>
      <c r="AE31" s="22"/>
      <c r="AF31" s="22"/>
      <c r="AG31" s="19">
        <f t="shared" si="0"/>
        <v>0</v>
      </c>
    </row>
    <row r="32" spans="2:37" s="61" customFormat="1" ht="48" customHeight="1" x14ac:dyDescent="0.25">
      <c r="B32" s="62" t="s">
        <v>69</v>
      </c>
      <c r="C32" s="62" t="s">
        <v>108</v>
      </c>
      <c r="D32" s="62" t="s">
        <v>109</v>
      </c>
      <c r="E32" s="62" t="s">
        <v>110</v>
      </c>
      <c r="F32" s="62" t="s">
        <v>33</v>
      </c>
      <c r="G32" s="63" t="s">
        <v>32</v>
      </c>
      <c r="H32" s="62">
        <v>2022</v>
      </c>
      <c r="I32" s="64" t="s">
        <v>52</v>
      </c>
      <c r="J32" s="64" t="s">
        <v>35</v>
      </c>
      <c r="K32" s="64" t="s">
        <v>36</v>
      </c>
      <c r="L32" s="65" t="s">
        <v>32</v>
      </c>
      <c r="M32" s="70">
        <v>44685</v>
      </c>
      <c r="N32" s="63" t="s">
        <v>32</v>
      </c>
      <c r="O32" s="63" t="s">
        <v>32</v>
      </c>
      <c r="P32" s="66" t="s">
        <v>32</v>
      </c>
      <c r="Q32" s="63" t="s">
        <v>32</v>
      </c>
      <c r="R32" s="67" t="s">
        <v>111</v>
      </c>
      <c r="S32" s="62" t="s">
        <v>57</v>
      </c>
      <c r="T32" s="62" t="s">
        <v>74</v>
      </c>
      <c r="U32" s="62" t="s">
        <v>112</v>
      </c>
      <c r="V32" s="62"/>
      <c r="W32" s="19">
        <v>3.3</v>
      </c>
      <c r="X32" s="19">
        <v>4.5999999999999996</v>
      </c>
      <c r="Y32" s="19">
        <v>8.6999999999999993</v>
      </c>
      <c r="Z32" s="19">
        <v>13.2</v>
      </c>
      <c r="AA32" s="79">
        <v>216972</v>
      </c>
      <c r="AB32" s="21">
        <v>45658</v>
      </c>
      <c r="AC32" s="22"/>
      <c r="AD32" s="22"/>
      <c r="AE32" s="22"/>
      <c r="AF32" s="22"/>
      <c r="AG32" s="19">
        <f t="shared" si="0"/>
        <v>0</v>
      </c>
    </row>
    <row r="33" spans="2:33" s="71" customFormat="1" ht="48" customHeight="1" x14ac:dyDescent="0.25">
      <c r="B33" s="47" t="s">
        <v>113</v>
      </c>
      <c r="C33" s="48" t="s">
        <v>46</v>
      </c>
      <c r="D33" s="48" t="s">
        <v>114</v>
      </c>
      <c r="E33" s="48" t="s">
        <v>46</v>
      </c>
      <c r="F33" s="47">
        <v>10</v>
      </c>
      <c r="G33" s="47">
        <v>1992</v>
      </c>
      <c r="H33" s="47">
        <v>2002</v>
      </c>
      <c r="I33" s="51" t="s">
        <v>115</v>
      </c>
      <c r="J33" s="52" t="s">
        <v>35</v>
      </c>
      <c r="K33" s="53" t="s">
        <v>36</v>
      </c>
      <c r="L33" s="54" t="s">
        <v>32</v>
      </c>
      <c r="M33" s="54" t="s">
        <v>32</v>
      </c>
      <c r="N33" s="50" t="s">
        <v>32</v>
      </c>
      <c r="O33" s="55" t="s">
        <v>32</v>
      </c>
      <c r="P33" s="55" t="s">
        <v>32</v>
      </c>
      <c r="Q33" s="49" t="s">
        <v>116</v>
      </c>
      <c r="R33" s="56" t="s">
        <v>117</v>
      </c>
      <c r="S33" s="47" t="s">
        <v>37</v>
      </c>
      <c r="T33" s="47" t="s">
        <v>38</v>
      </c>
      <c r="U33" s="47" t="s">
        <v>39</v>
      </c>
      <c r="V33" s="49" t="s">
        <v>32</v>
      </c>
      <c r="W33" s="57">
        <v>3.1</v>
      </c>
      <c r="X33" s="57">
        <v>4.4000000000000004</v>
      </c>
      <c r="Y33" s="57">
        <v>8.1999999999999993</v>
      </c>
      <c r="Z33" s="57"/>
      <c r="AA33" s="58">
        <v>236709</v>
      </c>
      <c r="AB33" s="59">
        <v>45658</v>
      </c>
      <c r="AC33" s="60"/>
      <c r="AD33" s="60"/>
      <c r="AE33" s="60"/>
      <c r="AF33" s="60"/>
      <c r="AG33" s="57">
        <f t="shared" si="0"/>
        <v>0</v>
      </c>
    </row>
    <row r="34" spans="2:33" s="61" customFormat="1" ht="48" customHeight="1" x14ac:dyDescent="0.25">
      <c r="B34" s="62" t="s">
        <v>118</v>
      </c>
      <c r="C34" s="62" t="s">
        <v>119</v>
      </c>
      <c r="D34" s="62" t="s">
        <v>120</v>
      </c>
      <c r="E34" s="62" t="s">
        <v>121</v>
      </c>
      <c r="F34" s="62">
        <v>10</v>
      </c>
      <c r="G34" s="62" t="s">
        <v>32</v>
      </c>
      <c r="H34" s="62">
        <v>2015</v>
      </c>
      <c r="I34" s="64" t="s">
        <v>115</v>
      </c>
      <c r="J34" s="64" t="s">
        <v>35</v>
      </c>
      <c r="K34" s="64" t="s">
        <v>36</v>
      </c>
      <c r="L34" s="65" t="s">
        <v>32</v>
      </c>
      <c r="M34" s="70">
        <v>42283</v>
      </c>
      <c r="N34" s="63" t="s">
        <v>32</v>
      </c>
      <c r="O34" s="62" t="s">
        <v>32</v>
      </c>
      <c r="P34" s="66" t="s">
        <v>32</v>
      </c>
      <c r="Q34" s="63" t="s">
        <v>122</v>
      </c>
      <c r="R34" s="67" t="s">
        <v>123</v>
      </c>
      <c r="S34" s="62" t="s">
        <v>37</v>
      </c>
      <c r="T34" s="62" t="s">
        <v>67</v>
      </c>
      <c r="U34" s="62" t="s">
        <v>39</v>
      </c>
      <c r="V34" s="62" t="s">
        <v>124</v>
      </c>
      <c r="W34" s="19">
        <v>1.8</v>
      </c>
      <c r="X34" s="19">
        <v>2.4</v>
      </c>
      <c r="Y34" s="19">
        <v>4.2</v>
      </c>
      <c r="Z34" s="19">
        <v>6.3</v>
      </c>
      <c r="AA34" s="20">
        <v>75524</v>
      </c>
      <c r="AB34" s="21">
        <v>45658</v>
      </c>
      <c r="AC34" s="22"/>
      <c r="AD34" s="22"/>
      <c r="AE34" s="22"/>
      <c r="AF34" s="22"/>
      <c r="AG34" s="19">
        <f t="shared" si="0"/>
        <v>0</v>
      </c>
    </row>
    <row r="35" spans="2:33" s="61" customFormat="1" ht="48" customHeight="1" x14ac:dyDescent="0.25">
      <c r="B35" s="62" t="s">
        <v>118</v>
      </c>
      <c r="C35" s="62" t="s">
        <v>125</v>
      </c>
      <c r="D35" s="62" t="s">
        <v>125</v>
      </c>
      <c r="E35" s="62" t="s">
        <v>32</v>
      </c>
      <c r="F35" s="62" t="s">
        <v>33</v>
      </c>
      <c r="G35" s="62" t="s">
        <v>32</v>
      </c>
      <c r="H35" s="62">
        <v>2021</v>
      </c>
      <c r="I35" s="64" t="s">
        <v>126</v>
      </c>
      <c r="J35" s="64" t="s">
        <v>35</v>
      </c>
      <c r="K35" s="64" t="s">
        <v>36</v>
      </c>
      <c r="L35" s="65" t="s">
        <v>32</v>
      </c>
      <c r="M35" s="70">
        <v>44222</v>
      </c>
      <c r="N35" s="63" t="s">
        <v>32</v>
      </c>
      <c r="O35" s="62" t="s">
        <v>32</v>
      </c>
      <c r="P35" s="66" t="s">
        <v>32</v>
      </c>
      <c r="Q35" s="63" t="s">
        <v>127</v>
      </c>
      <c r="R35" s="67" t="s">
        <v>128</v>
      </c>
      <c r="S35" s="62" t="s">
        <v>37</v>
      </c>
      <c r="T35" s="62" t="s">
        <v>67</v>
      </c>
      <c r="U35" s="62" t="s">
        <v>39</v>
      </c>
      <c r="V35" s="62" t="s">
        <v>129</v>
      </c>
      <c r="W35" s="19">
        <v>2.6</v>
      </c>
      <c r="X35" s="19">
        <v>3.6</v>
      </c>
      <c r="Y35" s="19">
        <v>6.7</v>
      </c>
      <c r="Z35" s="19">
        <v>10.1</v>
      </c>
      <c r="AA35" s="20">
        <v>177838</v>
      </c>
      <c r="AB35" s="21">
        <v>45870</v>
      </c>
      <c r="AC35" s="22"/>
      <c r="AD35" s="22"/>
      <c r="AE35" s="22"/>
      <c r="AF35" s="22"/>
      <c r="AG35" s="19">
        <f t="shared" si="0"/>
        <v>0</v>
      </c>
    </row>
    <row r="36" spans="2:33" s="61" customFormat="1" ht="48" customHeight="1" x14ac:dyDescent="0.25">
      <c r="B36" s="62" t="s">
        <v>130</v>
      </c>
      <c r="C36" s="62" t="s">
        <v>46</v>
      </c>
      <c r="D36" s="62" t="s">
        <v>114</v>
      </c>
      <c r="E36" s="62" t="s">
        <v>46</v>
      </c>
      <c r="F36" s="62">
        <v>10</v>
      </c>
      <c r="G36" s="62" t="s">
        <v>32</v>
      </c>
      <c r="H36" s="62">
        <v>2022</v>
      </c>
      <c r="I36" s="64" t="s">
        <v>131</v>
      </c>
      <c r="J36" s="64" t="s">
        <v>35</v>
      </c>
      <c r="K36" s="64" t="s">
        <v>32</v>
      </c>
      <c r="L36" s="65" t="s">
        <v>32</v>
      </c>
      <c r="M36" s="70">
        <v>44725</v>
      </c>
      <c r="N36" s="63" t="s">
        <v>32</v>
      </c>
      <c r="O36" s="62" t="s">
        <v>32</v>
      </c>
      <c r="P36" s="66" t="s">
        <v>32</v>
      </c>
      <c r="Q36" s="63">
        <v>226017</v>
      </c>
      <c r="R36" s="67" t="s">
        <v>132</v>
      </c>
      <c r="S36" s="62" t="s">
        <v>37</v>
      </c>
      <c r="T36" s="62" t="s">
        <v>67</v>
      </c>
      <c r="U36" s="62" t="s">
        <v>39</v>
      </c>
      <c r="V36" s="62" t="s">
        <v>133</v>
      </c>
      <c r="W36" s="19">
        <v>1.8</v>
      </c>
      <c r="X36" s="19">
        <v>2.4</v>
      </c>
      <c r="Y36" s="19">
        <v>4.2</v>
      </c>
      <c r="Z36" s="19">
        <v>6.3</v>
      </c>
      <c r="AA36" s="20">
        <v>216314</v>
      </c>
      <c r="AB36" s="21">
        <v>45658</v>
      </c>
      <c r="AC36" s="22"/>
      <c r="AD36" s="22"/>
      <c r="AE36" s="22"/>
      <c r="AF36" s="22"/>
      <c r="AG36" s="19">
        <f t="shared" si="0"/>
        <v>0</v>
      </c>
    </row>
    <row r="37" spans="2:33" s="61" customFormat="1" ht="48" customHeight="1" x14ac:dyDescent="0.25">
      <c r="B37" s="62" t="s">
        <v>130</v>
      </c>
      <c r="C37" s="62">
        <v>2012</v>
      </c>
      <c r="D37" s="62" t="s">
        <v>564</v>
      </c>
      <c r="E37" s="62" t="s">
        <v>565</v>
      </c>
      <c r="F37" s="62">
        <v>12</v>
      </c>
      <c r="G37" s="62">
        <v>2012</v>
      </c>
      <c r="H37" s="62">
        <v>2024</v>
      </c>
      <c r="I37" s="64" t="s">
        <v>566</v>
      </c>
      <c r="J37" s="64" t="s">
        <v>35</v>
      </c>
      <c r="K37" s="64" t="s">
        <v>36</v>
      </c>
      <c r="L37" s="65" t="s">
        <v>32</v>
      </c>
      <c r="M37" s="70">
        <v>45568</v>
      </c>
      <c r="N37" s="63" t="s">
        <v>32</v>
      </c>
      <c r="O37" s="62" t="s">
        <v>32</v>
      </c>
      <c r="P37" s="66" t="s">
        <v>32</v>
      </c>
      <c r="Q37" s="63" t="s">
        <v>567</v>
      </c>
      <c r="R37" s="67" t="s">
        <v>568</v>
      </c>
      <c r="S37" s="62" t="s">
        <v>37</v>
      </c>
      <c r="T37" s="62" t="s">
        <v>67</v>
      </c>
      <c r="U37" s="62" t="s">
        <v>39</v>
      </c>
      <c r="V37" s="62" t="s">
        <v>498</v>
      </c>
      <c r="W37" s="19">
        <v>2.4</v>
      </c>
      <c r="X37" s="19">
        <v>3.4</v>
      </c>
      <c r="Y37" s="19">
        <v>6.2</v>
      </c>
      <c r="Z37" s="19">
        <v>9.3000000000000007</v>
      </c>
      <c r="AA37" s="20">
        <v>267934</v>
      </c>
      <c r="AB37" s="21">
        <v>46078</v>
      </c>
      <c r="AC37" s="22"/>
      <c r="AD37" s="22"/>
      <c r="AE37" s="22"/>
      <c r="AF37" s="22"/>
      <c r="AG37" s="19">
        <f t="shared" si="0"/>
        <v>0</v>
      </c>
    </row>
    <row r="38" spans="2:33" s="71" customFormat="1" ht="48" customHeight="1" x14ac:dyDescent="0.25">
      <c r="B38" s="47" t="s">
        <v>595</v>
      </c>
      <c r="C38" s="48" t="s">
        <v>596</v>
      </c>
      <c r="D38" s="48" t="s">
        <v>597</v>
      </c>
      <c r="E38" s="49" t="s">
        <v>32</v>
      </c>
      <c r="F38" s="50">
        <v>13</v>
      </c>
      <c r="G38" s="50" t="s">
        <v>32</v>
      </c>
      <c r="H38" s="50">
        <v>2024</v>
      </c>
      <c r="I38" s="51" t="s">
        <v>598</v>
      </c>
      <c r="J38" s="53" t="s">
        <v>35</v>
      </c>
      <c r="K38" s="53" t="s">
        <v>36</v>
      </c>
      <c r="L38" s="54" t="s">
        <v>32</v>
      </c>
      <c r="M38" s="54" t="s">
        <v>32</v>
      </c>
      <c r="N38" s="50" t="s">
        <v>32</v>
      </c>
      <c r="O38" s="55" t="s">
        <v>32</v>
      </c>
      <c r="P38" s="55" t="s">
        <v>32</v>
      </c>
      <c r="Q38" s="49" t="s">
        <v>599</v>
      </c>
      <c r="R38" s="56" t="s">
        <v>600</v>
      </c>
      <c r="S38" s="47" t="s">
        <v>37</v>
      </c>
      <c r="T38" s="50" t="s">
        <v>554</v>
      </c>
      <c r="U38" s="48" t="s">
        <v>39</v>
      </c>
      <c r="V38" s="49" t="s">
        <v>68</v>
      </c>
      <c r="W38" s="57">
        <v>3.4</v>
      </c>
      <c r="X38" s="57">
        <v>4.9000000000000004</v>
      </c>
      <c r="Y38" s="57"/>
      <c r="Z38" s="57"/>
      <c r="AA38" s="58">
        <v>262201</v>
      </c>
      <c r="AB38" s="59">
        <v>46088</v>
      </c>
      <c r="AC38" s="60"/>
      <c r="AD38" s="60"/>
      <c r="AE38" s="60"/>
      <c r="AF38" s="60"/>
      <c r="AG38" s="57">
        <f t="shared" si="0"/>
        <v>0</v>
      </c>
    </row>
    <row r="39" spans="2:33" s="71" customFormat="1" ht="48" customHeight="1" x14ac:dyDescent="0.25">
      <c r="B39" s="72" t="s">
        <v>134</v>
      </c>
      <c r="C39" s="72" t="s">
        <v>135</v>
      </c>
      <c r="D39" s="72" t="s">
        <v>136</v>
      </c>
      <c r="E39" s="72" t="s">
        <v>137</v>
      </c>
      <c r="F39" s="72">
        <v>28</v>
      </c>
      <c r="G39" s="72">
        <v>1995</v>
      </c>
      <c r="H39" s="72">
        <v>2024</v>
      </c>
      <c r="I39" s="74" t="s">
        <v>138</v>
      </c>
      <c r="J39" s="74" t="s">
        <v>35</v>
      </c>
      <c r="K39" s="74" t="s">
        <v>36</v>
      </c>
      <c r="L39" s="75" t="s">
        <v>32</v>
      </c>
      <c r="M39" s="76" t="s">
        <v>32</v>
      </c>
      <c r="N39" s="73">
        <v>1900117</v>
      </c>
      <c r="O39" s="72">
        <v>447</v>
      </c>
      <c r="P39" s="77" t="s">
        <v>32</v>
      </c>
      <c r="Q39" s="73" t="s">
        <v>32</v>
      </c>
      <c r="R39" s="78" t="s">
        <v>139</v>
      </c>
      <c r="S39" s="72" t="s">
        <v>37</v>
      </c>
      <c r="T39" s="72" t="s">
        <v>32</v>
      </c>
      <c r="U39" s="72" t="s">
        <v>140</v>
      </c>
      <c r="V39" s="72" t="s">
        <v>141</v>
      </c>
      <c r="W39" s="57">
        <v>5.4</v>
      </c>
      <c r="X39" s="57">
        <v>7.9</v>
      </c>
      <c r="Y39" s="57"/>
      <c r="Z39" s="57"/>
      <c r="AA39" s="58">
        <v>266435</v>
      </c>
      <c r="AB39" s="59">
        <v>45709</v>
      </c>
      <c r="AC39" s="60"/>
      <c r="AD39" s="60"/>
      <c r="AE39" s="60"/>
      <c r="AF39" s="60"/>
      <c r="AG39" s="57">
        <f t="shared" si="0"/>
        <v>0</v>
      </c>
    </row>
    <row r="40" spans="2:33" s="71" customFormat="1" ht="48" customHeight="1" x14ac:dyDescent="0.25">
      <c r="B40" s="72" t="s">
        <v>134</v>
      </c>
      <c r="C40" s="72" t="s">
        <v>135</v>
      </c>
      <c r="D40" s="72" t="s">
        <v>136</v>
      </c>
      <c r="E40" s="72" t="s">
        <v>142</v>
      </c>
      <c r="F40" s="72">
        <v>28</v>
      </c>
      <c r="G40" s="72">
        <v>1995</v>
      </c>
      <c r="H40" s="72">
        <v>2024</v>
      </c>
      <c r="I40" s="74" t="s">
        <v>143</v>
      </c>
      <c r="J40" s="74" t="s">
        <v>35</v>
      </c>
      <c r="K40" s="74" t="s">
        <v>36</v>
      </c>
      <c r="L40" s="75" t="s">
        <v>32</v>
      </c>
      <c r="M40" s="76" t="s">
        <v>32</v>
      </c>
      <c r="N40" s="73">
        <v>1900127</v>
      </c>
      <c r="O40" s="72">
        <v>223</v>
      </c>
      <c r="P40" s="77" t="s">
        <v>32</v>
      </c>
      <c r="Q40" s="73" t="s">
        <v>32</v>
      </c>
      <c r="R40" s="78" t="s">
        <v>144</v>
      </c>
      <c r="S40" s="72" t="s">
        <v>37</v>
      </c>
      <c r="T40" s="72" t="s">
        <v>32</v>
      </c>
      <c r="U40" s="72" t="s">
        <v>140</v>
      </c>
      <c r="V40" s="72" t="s">
        <v>821</v>
      </c>
      <c r="W40" s="57">
        <v>5.4</v>
      </c>
      <c r="X40" s="57">
        <v>7.9</v>
      </c>
      <c r="Y40" s="57"/>
      <c r="Z40" s="57"/>
      <c r="AA40" s="58">
        <v>266436</v>
      </c>
      <c r="AB40" s="59">
        <v>45709</v>
      </c>
      <c r="AC40" s="60"/>
      <c r="AD40" s="60"/>
      <c r="AE40" s="60"/>
      <c r="AF40" s="60"/>
      <c r="AG40" s="57">
        <f t="shared" si="0"/>
        <v>0</v>
      </c>
    </row>
    <row r="41" spans="2:33" s="71" customFormat="1" ht="48" customHeight="1" x14ac:dyDescent="0.25">
      <c r="B41" s="72" t="s">
        <v>134</v>
      </c>
      <c r="C41" s="72" t="s">
        <v>135</v>
      </c>
      <c r="D41" s="72" t="s">
        <v>136</v>
      </c>
      <c r="E41" s="72" t="s">
        <v>146</v>
      </c>
      <c r="F41" s="72">
        <v>28</v>
      </c>
      <c r="G41" s="72">
        <v>1995</v>
      </c>
      <c r="H41" s="72">
        <v>2024</v>
      </c>
      <c r="I41" s="74" t="s">
        <v>147</v>
      </c>
      <c r="J41" s="74" t="s">
        <v>35</v>
      </c>
      <c r="K41" s="74" t="s">
        <v>36</v>
      </c>
      <c r="L41" s="75" t="s">
        <v>32</v>
      </c>
      <c r="M41" s="76" t="s">
        <v>32</v>
      </c>
      <c r="N41" s="73">
        <v>180020</v>
      </c>
      <c r="O41" s="72">
        <v>214</v>
      </c>
      <c r="P41" s="77" t="s">
        <v>32</v>
      </c>
      <c r="Q41" s="73" t="s">
        <v>32</v>
      </c>
      <c r="R41" s="78"/>
      <c r="S41" s="72" t="s">
        <v>37</v>
      </c>
      <c r="T41" s="72" t="s">
        <v>32</v>
      </c>
      <c r="U41" s="72" t="s">
        <v>140</v>
      </c>
      <c r="V41" s="72" t="s">
        <v>148</v>
      </c>
      <c r="W41" s="57">
        <v>5.4</v>
      </c>
      <c r="X41" s="57">
        <v>7.9</v>
      </c>
      <c r="Y41" s="57"/>
      <c r="Z41" s="57"/>
      <c r="AA41" s="58">
        <v>266265</v>
      </c>
      <c r="AB41" s="59">
        <v>45709</v>
      </c>
      <c r="AC41" s="60"/>
      <c r="AD41" s="60"/>
      <c r="AE41" s="60"/>
      <c r="AF41" s="60"/>
      <c r="AG41" s="57">
        <f t="shared" si="0"/>
        <v>0</v>
      </c>
    </row>
    <row r="42" spans="2:33" s="71" customFormat="1" ht="48" customHeight="1" x14ac:dyDescent="0.25">
      <c r="B42" s="72" t="s">
        <v>134</v>
      </c>
      <c r="C42" s="72" t="s">
        <v>135</v>
      </c>
      <c r="D42" s="72" t="s">
        <v>136</v>
      </c>
      <c r="E42" s="72" t="s">
        <v>149</v>
      </c>
      <c r="F42" s="72">
        <v>28</v>
      </c>
      <c r="G42" s="72">
        <v>1995</v>
      </c>
      <c r="H42" s="72">
        <v>2024</v>
      </c>
      <c r="I42" s="74" t="s">
        <v>150</v>
      </c>
      <c r="J42" s="74" t="s">
        <v>35</v>
      </c>
      <c r="K42" s="74" t="s">
        <v>36</v>
      </c>
      <c r="L42" s="75" t="s">
        <v>32</v>
      </c>
      <c r="M42" s="76" t="s">
        <v>32</v>
      </c>
      <c r="N42" s="73">
        <v>1877</v>
      </c>
      <c r="O42" s="72">
        <v>285</v>
      </c>
      <c r="P42" s="77" t="s">
        <v>32</v>
      </c>
      <c r="Q42" s="73" t="s">
        <v>32</v>
      </c>
      <c r="R42" s="78"/>
      <c r="S42" s="72" t="s">
        <v>37</v>
      </c>
      <c r="T42" s="72" t="s">
        <v>32</v>
      </c>
      <c r="U42" s="72" t="s">
        <v>140</v>
      </c>
      <c r="V42" s="72" t="s">
        <v>151</v>
      </c>
      <c r="W42" s="57">
        <v>5.4</v>
      </c>
      <c r="X42" s="57"/>
      <c r="Y42" s="57"/>
      <c r="Z42" s="57"/>
      <c r="AA42" s="58">
        <v>267284</v>
      </c>
      <c r="AB42" s="59">
        <v>45709</v>
      </c>
      <c r="AC42" s="60"/>
      <c r="AD42" s="60"/>
      <c r="AE42" s="60"/>
      <c r="AF42" s="60"/>
      <c r="AG42" s="57">
        <f t="shared" si="0"/>
        <v>0</v>
      </c>
    </row>
    <row r="43" spans="2:33" s="69" customFormat="1" ht="48" customHeight="1" x14ac:dyDescent="0.25">
      <c r="B43" s="33" t="s">
        <v>134</v>
      </c>
      <c r="C43" s="33" t="s">
        <v>780</v>
      </c>
      <c r="D43" s="33" t="s">
        <v>781</v>
      </c>
      <c r="E43" s="34" t="s">
        <v>46</v>
      </c>
      <c r="F43" s="32">
        <v>10</v>
      </c>
      <c r="G43" s="35">
        <v>2015</v>
      </c>
      <c r="H43" s="32">
        <v>2025</v>
      </c>
      <c r="I43" s="36" t="s">
        <v>782</v>
      </c>
      <c r="J43" s="37" t="s">
        <v>35</v>
      </c>
      <c r="K43" s="38" t="s">
        <v>36</v>
      </c>
      <c r="L43" s="39" t="s">
        <v>32</v>
      </c>
      <c r="M43" s="39" t="s">
        <v>32</v>
      </c>
      <c r="N43" s="35" t="s">
        <v>32</v>
      </c>
      <c r="O43" s="40">
        <v>1554</v>
      </c>
      <c r="P43" s="40" t="s">
        <v>32</v>
      </c>
      <c r="Q43" s="34" t="s">
        <v>32</v>
      </c>
      <c r="R43" s="41" t="s">
        <v>32</v>
      </c>
      <c r="S43" s="32" t="s">
        <v>37</v>
      </c>
      <c r="T43" s="35" t="s">
        <v>216</v>
      </c>
      <c r="U43" s="33" t="s">
        <v>140</v>
      </c>
      <c r="V43" s="33" t="s">
        <v>783</v>
      </c>
      <c r="W43" s="42">
        <v>3.3</v>
      </c>
      <c r="X43" s="42">
        <v>4.5999999999999996</v>
      </c>
      <c r="Y43" s="42">
        <v>8.6999999999999993</v>
      </c>
      <c r="Z43" s="42">
        <v>13.2</v>
      </c>
      <c r="AA43" s="43">
        <v>276671</v>
      </c>
      <c r="AB43" s="44">
        <v>46184</v>
      </c>
      <c r="AC43" s="45"/>
      <c r="AD43" s="45"/>
      <c r="AE43" s="45"/>
      <c r="AF43" s="45"/>
      <c r="AG43" s="42">
        <f t="shared" si="0"/>
        <v>0</v>
      </c>
    </row>
    <row r="44" spans="2:33" s="71" customFormat="1" ht="48" customHeight="1" x14ac:dyDescent="0.25">
      <c r="B44" s="72" t="s">
        <v>134</v>
      </c>
      <c r="C44" s="72" t="s">
        <v>657</v>
      </c>
      <c r="D44" s="73" t="s">
        <v>200</v>
      </c>
      <c r="E44" s="73" t="s">
        <v>658</v>
      </c>
      <c r="F44" s="73" t="s">
        <v>33</v>
      </c>
      <c r="G44" s="73" t="s">
        <v>32</v>
      </c>
      <c r="H44" s="73">
        <v>2025</v>
      </c>
      <c r="I44" s="74" t="s">
        <v>659</v>
      </c>
      <c r="J44" s="74" t="s">
        <v>35</v>
      </c>
      <c r="K44" s="74" t="s">
        <v>36</v>
      </c>
      <c r="L44" s="75" t="s">
        <v>32</v>
      </c>
      <c r="M44" s="75" t="s">
        <v>660</v>
      </c>
      <c r="N44" s="73" t="s">
        <v>32</v>
      </c>
      <c r="O44" s="73">
        <v>8556</v>
      </c>
      <c r="P44" s="77" t="s">
        <v>32</v>
      </c>
      <c r="Q44" s="73" t="s">
        <v>32</v>
      </c>
      <c r="R44" s="87" t="s">
        <v>661</v>
      </c>
      <c r="S44" s="72" t="s">
        <v>37</v>
      </c>
      <c r="T44" s="72" t="s">
        <v>32</v>
      </c>
      <c r="U44" s="72" t="s">
        <v>140</v>
      </c>
      <c r="V44" s="72" t="s">
        <v>662</v>
      </c>
      <c r="W44" s="57">
        <v>4.9000000000000004</v>
      </c>
      <c r="X44" s="57">
        <v>7.1</v>
      </c>
      <c r="Y44" s="57"/>
      <c r="Z44" s="57"/>
      <c r="AA44" s="58">
        <v>276854</v>
      </c>
      <c r="AB44" s="59">
        <v>46131</v>
      </c>
      <c r="AC44" s="60"/>
      <c r="AD44" s="60"/>
      <c r="AE44" s="60"/>
      <c r="AF44" s="60"/>
      <c r="AG44" s="57">
        <f t="shared" si="0"/>
        <v>0</v>
      </c>
    </row>
    <row r="45" spans="2:33" s="71" customFormat="1" ht="48" customHeight="1" x14ac:dyDescent="0.25">
      <c r="B45" s="72" t="s">
        <v>154</v>
      </c>
      <c r="C45" s="72" t="s">
        <v>155</v>
      </c>
      <c r="D45" s="73" t="s">
        <v>156</v>
      </c>
      <c r="E45" s="73" t="s">
        <v>155</v>
      </c>
      <c r="F45" s="73">
        <v>8</v>
      </c>
      <c r="G45" s="73" t="s">
        <v>32</v>
      </c>
      <c r="H45" s="72">
        <v>2022</v>
      </c>
      <c r="I45" s="74" t="s">
        <v>157</v>
      </c>
      <c r="J45" s="74" t="s">
        <v>35</v>
      </c>
      <c r="K45" s="74" t="s">
        <v>36</v>
      </c>
      <c r="L45" s="75" t="s">
        <v>32</v>
      </c>
      <c r="M45" s="75" t="s">
        <v>32</v>
      </c>
      <c r="N45" s="73" t="s">
        <v>32</v>
      </c>
      <c r="O45" s="73" t="s">
        <v>32</v>
      </c>
      <c r="P45" s="77" t="s">
        <v>32</v>
      </c>
      <c r="Q45" s="73" t="s">
        <v>32</v>
      </c>
      <c r="R45" s="87" t="s">
        <v>32</v>
      </c>
      <c r="S45" s="72" t="s">
        <v>57</v>
      </c>
      <c r="T45" s="72" t="s">
        <v>158</v>
      </c>
      <c r="U45" s="72" t="s">
        <v>59</v>
      </c>
      <c r="V45" s="72" t="s">
        <v>159</v>
      </c>
      <c r="W45" s="57">
        <v>8.9</v>
      </c>
      <c r="X45" s="57">
        <v>13.1</v>
      </c>
      <c r="Y45" s="57"/>
      <c r="Z45" s="57"/>
      <c r="AA45" s="58">
        <v>220160</v>
      </c>
      <c r="AB45" s="59">
        <v>45963</v>
      </c>
      <c r="AC45" s="60"/>
      <c r="AD45" s="60"/>
      <c r="AE45" s="60"/>
      <c r="AF45" s="60"/>
      <c r="AG45" s="57">
        <f t="shared" si="0"/>
        <v>0</v>
      </c>
    </row>
    <row r="46" spans="2:33" s="71" customFormat="1" ht="48" customHeight="1" x14ac:dyDescent="0.25">
      <c r="B46" s="47" t="s">
        <v>822</v>
      </c>
      <c r="C46" s="48" t="s">
        <v>823</v>
      </c>
      <c r="D46" s="49" t="s">
        <v>32</v>
      </c>
      <c r="E46" s="49" t="s">
        <v>824</v>
      </c>
      <c r="F46" s="49">
        <v>22</v>
      </c>
      <c r="G46" s="50" t="s">
        <v>32</v>
      </c>
      <c r="H46" s="50">
        <v>2026</v>
      </c>
      <c r="I46" s="51" t="s">
        <v>529</v>
      </c>
      <c r="J46" s="53" t="s">
        <v>35</v>
      </c>
      <c r="K46" s="53" t="s">
        <v>36</v>
      </c>
      <c r="L46" s="54" t="s">
        <v>32</v>
      </c>
      <c r="M46" s="54" t="s">
        <v>32</v>
      </c>
      <c r="N46" s="50" t="s">
        <v>32</v>
      </c>
      <c r="O46" s="55" t="s">
        <v>32</v>
      </c>
      <c r="P46" s="55" t="s">
        <v>32</v>
      </c>
      <c r="Q46" s="49" t="s">
        <v>32</v>
      </c>
      <c r="R46" s="56" t="s">
        <v>32</v>
      </c>
      <c r="S46" s="47" t="s">
        <v>37</v>
      </c>
      <c r="T46" s="47" t="s">
        <v>161</v>
      </c>
      <c r="U46" s="48" t="s">
        <v>39</v>
      </c>
      <c r="V46" s="48" t="s">
        <v>825</v>
      </c>
      <c r="W46" s="57">
        <v>8.8000000000000007</v>
      </c>
      <c r="X46" s="57">
        <v>12.9</v>
      </c>
      <c r="Y46" s="57"/>
      <c r="Z46" s="57"/>
      <c r="AA46" s="58">
        <v>301240</v>
      </c>
      <c r="AB46" s="59">
        <v>46209</v>
      </c>
      <c r="AC46" s="60"/>
      <c r="AD46" s="60"/>
      <c r="AE46" s="60"/>
      <c r="AF46" s="60"/>
      <c r="AG46" s="57">
        <f t="shared" si="0"/>
        <v>0</v>
      </c>
    </row>
    <row r="47" spans="2:33" s="61" customFormat="1" ht="48" customHeight="1" x14ac:dyDescent="0.25">
      <c r="B47" s="62" t="s">
        <v>160</v>
      </c>
      <c r="C47" s="62" t="s">
        <v>46</v>
      </c>
      <c r="D47" s="63" t="s">
        <v>654</v>
      </c>
      <c r="E47" s="63" t="s">
        <v>655</v>
      </c>
      <c r="F47" s="63">
        <v>10</v>
      </c>
      <c r="G47" s="63" t="s">
        <v>32</v>
      </c>
      <c r="H47" s="63">
        <v>2025</v>
      </c>
      <c r="I47" s="64" t="s">
        <v>52</v>
      </c>
      <c r="J47" s="64" t="s">
        <v>35</v>
      </c>
      <c r="K47" s="64" t="s">
        <v>36</v>
      </c>
      <c r="L47" s="65" t="s">
        <v>32</v>
      </c>
      <c r="M47" s="65" t="s">
        <v>32</v>
      </c>
      <c r="N47" s="63" t="s">
        <v>32</v>
      </c>
      <c r="O47" s="63" t="s">
        <v>32</v>
      </c>
      <c r="P47" s="66" t="s">
        <v>32</v>
      </c>
      <c r="Q47" s="63" t="s">
        <v>32</v>
      </c>
      <c r="R47" s="5" t="s">
        <v>32</v>
      </c>
      <c r="S47" s="62" t="s">
        <v>37</v>
      </c>
      <c r="T47" s="62" t="s">
        <v>161</v>
      </c>
      <c r="U47" s="62" t="s">
        <v>39</v>
      </c>
      <c r="V47" s="62" t="s">
        <v>656</v>
      </c>
      <c r="W47" s="19">
        <v>3.6</v>
      </c>
      <c r="X47" s="19">
        <v>5.0999999999999996</v>
      </c>
      <c r="Y47" s="19">
        <v>9.6999999999999993</v>
      </c>
      <c r="Z47" s="19">
        <v>14.7</v>
      </c>
      <c r="AA47" s="20">
        <v>295982</v>
      </c>
      <c r="AB47" s="21">
        <v>46115</v>
      </c>
      <c r="AC47" s="22"/>
      <c r="AD47" s="22"/>
      <c r="AE47" s="22"/>
      <c r="AF47" s="22"/>
      <c r="AG47" s="19">
        <f t="shared" si="0"/>
        <v>0</v>
      </c>
    </row>
    <row r="48" spans="2:33" s="71" customFormat="1" ht="48" customHeight="1" x14ac:dyDescent="0.25">
      <c r="B48" s="72" t="s">
        <v>160</v>
      </c>
      <c r="C48" s="72">
        <v>2007</v>
      </c>
      <c r="D48" s="73" t="s">
        <v>367</v>
      </c>
      <c r="E48" s="73" t="s">
        <v>585</v>
      </c>
      <c r="F48" s="73">
        <v>6</v>
      </c>
      <c r="G48" s="73">
        <v>2007</v>
      </c>
      <c r="H48" s="73">
        <v>2013</v>
      </c>
      <c r="I48" s="74" t="s">
        <v>52</v>
      </c>
      <c r="J48" s="74" t="s">
        <v>35</v>
      </c>
      <c r="K48" s="74" t="s">
        <v>36</v>
      </c>
      <c r="L48" s="75" t="s">
        <v>32</v>
      </c>
      <c r="M48" s="75">
        <v>41420</v>
      </c>
      <c r="N48" s="73" t="s">
        <v>32</v>
      </c>
      <c r="O48" s="73" t="s">
        <v>32</v>
      </c>
      <c r="P48" s="77" t="s">
        <v>32</v>
      </c>
      <c r="Q48" s="73" t="s">
        <v>586</v>
      </c>
      <c r="R48" s="87" t="s">
        <v>587</v>
      </c>
      <c r="S48" s="72" t="s">
        <v>37</v>
      </c>
      <c r="T48" s="72" t="s">
        <v>161</v>
      </c>
      <c r="U48" s="72" t="s">
        <v>39</v>
      </c>
      <c r="V48" s="72" t="s">
        <v>32</v>
      </c>
      <c r="W48" s="57">
        <v>2.8</v>
      </c>
      <c r="X48" s="57">
        <v>4</v>
      </c>
      <c r="Y48" s="57">
        <v>7.4</v>
      </c>
      <c r="Z48" s="57"/>
      <c r="AA48" s="58">
        <v>95599</v>
      </c>
      <c r="AB48" s="59">
        <v>46083</v>
      </c>
      <c r="AC48" s="60"/>
      <c r="AD48" s="60"/>
      <c r="AE48" s="60"/>
      <c r="AF48" s="60"/>
      <c r="AG48" s="57">
        <f t="shared" si="0"/>
        <v>0</v>
      </c>
    </row>
    <row r="49" spans="2:33" s="61" customFormat="1" ht="48" customHeight="1" x14ac:dyDescent="0.25">
      <c r="B49" s="62" t="s">
        <v>160</v>
      </c>
      <c r="C49" s="62">
        <v>2014</v>
      </c>
      <c r="D49" s="63" t="s">
        <v>367</v>
      </c>
      <c r="E49" s="63">
        <v>2014</v>
      </c>
      <c r="F49" s="63">
        <v>8</v>
      </c>
      <c r="G49" s="63">
        <v>2014</v>
      </c>
      <c r="H49" s="63">
        <v>2023</v>
      </c>
      <c r="I49" s="64" t="s">
        <v>52</v>
      </c>
      <c r="J49" s="64" t="s">
        <v>35</v>
      </c>
      <c r="K49" s="64" t="s">
        <v>36</v>
      </c>
      <c r="L49" s="65" t="s">
        <v>32</v>
      </c>
      <c r="M49" s="65">
        <v>45085</v>
      </c>
      <c r="N49" s="63" t="s">
        <v>32</v>
      </c>
      <c r="O49" s="63" t="s">
        <v>32</v>
      </c>
      <c r="P49" s="66" t="s">
        <v>32</v>
      </c>
      <c r="Q49" s="63" t="s">
        <v>551</v>
      </c>
      <c r="R49" s="5" t="s">
        <v>552</v>
      </c>
      <c r="S49" s="62" t="s">
        <v>37</v>
      </c>
      <c r="T49" s="62" t="s">
        <v>161</v>
      </c>
      <c r="U49" s="62" t="s">
        <v>39</v>
      </c>
      <c r="V49" s="62" t="s">
        <v>553</v>
      </c>
      <c r="W49" s="19">
        <v>2.9</v>
      </c>
      <c r="X49" s="19">
        <v>4</v>
      </c>
      <c r="Y49" s="19">
        <v>7.5</v>
      </c>
      <c r="Z49" s="19">
        <v>11.3</v>
      </c>
      <c r="AA49" s="20">
        <v>241202</v>
      </c>
      <c r="AB49" s="21">
        <v>46041</v>
      </c>
      <c r="AC49" s="22"/>
      <c r="AD49" s="22"/>
      <c r="AE49" s="22"/>
      <c r="AF49" s="22"/>
      <c r="AG49" s="19">
        <f t="shared" si="0"/>
        <v>0</v>
      </c>
    </row>
    <row r="50" spans="2:33" s="61" customFormat="1" ht="48" customHeight="1" x14ac:dyDescent="0.25">
      <c r="B50" s="62" t="s">
        <v>160</v>
      </c>
      <c r="C50" s="62" t="s">
        <v>167</v>
      </c>
      <c r="D50" s="63" t="s">
        <v>167</v>
      </c>
      <c r="E50" s="63" t="s">
        <v>32</v>
      </c>
      <c r="F50" s="63" t="s">
        <v>33</v>
      </c>
      <c r="G50" s="63" t="s">
        <v>32</v>
      </c>
      <c r="H50" s="63">
        <v>2021</v>
      </c>
      <c r="I50" s="64" t="s">
        <v>52</v>
      </c>
      <c r="J50" s="64" t="s">
        <v>35</v>
      </c>
      <c r="K50" s="64" t="s">
        <v>36</v>
      </c>
      <c r="L50" s="65" t="s">
        <v>32</v>
      </c>
      <c r="M50" s="65">
        <v>44460</v>
      </c>
      <c r="N50" s="63" t="s">
        <v>32</v>
      </c>
      <c r="O50" s="63" t="s">
        <v>32</v>
      </c>
      <c r="P50" s="66" t="s">
        <v>32</v>
      </c>
      <c r="Q50" s="63" t="s">
        <v>168</v>
      </c>
      <c r="R50" s="5" t="s">
        <v>169</v>
      </c>
      <c r="S50" s="62" t="s">
        <v>37</v>
      </c>
      <c r="T50" s="62" t="s">
        <v>161</v>
      </c>
      <c r="U50" s="62" t="s">
        <v>39</v>
      </c>
      <c r="V50" s="62" t="s">
        <v>170</v>
      </c>
      <c r="W50" s="19">
        <v>2.2999999999999998</v>
      </c>
      <c r="X50" s="19">
        <v>3.1</v>
      </c>
      <c r="Y50" s="19">
        <v>5.7</v>
      </c>
      <c r="Z50" s="19">
        <v>8.6</v>
      </c>
      <c r="AA50" s="20">
        <v>185222</v>
      </c>
      <c r="AB50" s="21">
        <v>45658</v>
      </c>
      <c r="AC50" s="22"/>
      <c r="AD50" s="22"/>
      <c r="AE50" s="22"/>
      <c r="AF50" s="22"/>
      <c r="AG50" s="19">
        <f t="shared" si="0"/>
        <v>0</v>
      </c>
    </row>
    <row r="51" spans="2:33" s="61" customFormat="1" ht="48" customHeight="1" x14ac:dyDescent="0.25">
      <c r="B51" s="62" t="s">
        <v>171</v>
      </c>
      <c r="C51" s="62" t="s">
        <v>172</v>
      </c>
      <c r="D51" s="63" t="s">
        <v>172</v>
      </c>
      <c r="E51" s="63" t="s">
        <v>32</v>
      </c>
      <c r="F51" s="63" t="s">
        <v>33</v>
      </c>
      <c r="G51" s="63" t="s">
        <v>32</v>
      </c>
      <c r="H51" s="63">
        <v>2021</v>
      </c>
      <c r="I51" s="64" t="s">
        <v>173</v>
      </c>
      <c r="J51" s="64"/>
      <c r="K51" s="64"/>
      <c r="L51" s="65" t="s">
        <v>32</v>
      </c>
      <c r="M51" s="65">
        <v>44503</v>
      </c>
      <c r="N51" s="63" t="s">
        <v>32</v>
      </c>
      <c r="O51" s="63" t="s">
        <v>32</v>
      </c>
      <c r="P51" s="66" t="s">
        <v>32</v>
      </c>
      <c r="Q51" s="63" t="s">
        <v>174</v>
      </c>
      <c r="R51" s="5" t="s">
        <v>175</v>
      </c>
      <c r="S51" s="62" t="s">
        <v>57</v>
      </c>
      <c r="T51" s="62" t="s">
        <v>158</v>
      </c>
      <c r="U51" s="62" t="s">
        <v>59</v>
      </c>
      <c r="V51" s="62" t="s">
        <v>76</v>
      </c>
      <c r="W51" s="19">
        <v>1.4</v>
      </c>
      <c r="X51" s="19">
        <v>1.9</v>
      </c>
      <c r="Y51" s="19">
        <v>3.2</v>
      </c>
      <c r="Z51" s="19">
        <v>4.7</v>
      </c>
      <c r="AA51" s="68">
        <v>208323</v>
      </c>
      <c r="AB51" s="21">
        <v>45658</v>
      </c>
      <c r="AC51" s="22"/>
      <c r="AD51" s="22"/>
      <c r="AE51" s="22"/>
      <c r="AF51" s="22"/>
      <c r="AG51" s="19">
        <f t="shared" si="0"/>
        <v>0</v>
      </c>
    </row>
    <row r="52" spans="2:33" s="61" customFormat="1" ht="48" customHeight="1" x14ac:dyDescent="0.25">
      <c r="B52" s="62" t="s">
        <v>176</v>
      </c>
      <c r="C52" s="62" t="s">
        <v>178</v>
      </c>
      <c r="D52" s="63" t="s">
        <v>178</v>
      </c>
      <c r="E52" s="63" t="s">
        <v>32</v>
      </c>
      <c r="F52" s="63">
        <v>12</v>
      </c>
      <c r="G52" s="63" t="s">
        <v>32</v>
      </c>
      <c r="H52" s="63">
        <v>2021</v>
      </c>
      <c r="I52" s="64" t="s">
        <v>152</v>
      </c>
      <c r="J52" s="64" t="s">
        <v>35</v>
      </c>
      <c r="K52" s="64" t="s">
        <v>36</v>
      </c>
      <c r="L52" s="65" t="s">
        <v>32</v>
      </c>
      <c r="M52" s="65">
        <v>44430</v>
      </c>
      <c r="N52" s="63" t="s">
        <v>32</v>
      </c>
      <c r="O52" s="63" t="s">
        <v>32</v>
      </c>
      <c r="P52" s="66" t="s">
        <v>32</v>
      </c>
      <c r="Q52" s="63" t="s">
        <v>179</v>
      </c>
      <c r="R52" s="5" t="s">
        <v>180</v>
      </c>
      <c r="S52" s="62" t="s">
        <v>37</v>
      </c>
      <c r="T52" s="62" t="s">
        <v>161</v>
      </c>
      <c r="U52" s="62" t="s">
        <v>39</v>
      </c>
      <c r="V52" s="62" t="s">
        <v>181</v>
      </c>
      <c r="W52" s="19">
        <v>2.2000000000000002</v>
      </c>
      <c r="X52" s="19">
        <v>3</v>
      </c>
      <c r="Y52" s="19">
        <v>5.5</v>
      </c>
      <c r="Z52" s="19">
        <v>8.3000000000000007</v>
      </c>
      <c r="AA52" s="68">
        <v>101495</v>
      </c>
      <c r="AB52" s="21">
        <v>45658</v>
      </c>
      <c r="AC52" s="22"/>
      <c r="AD52" s="22"/>
      <c r="AE52" s="22"/>
      <c r="AF52" s="22"/>
      <c r="AG52" s="19">
        <f t="shared" si="0"/>
        <v>0</v>
      </c>
    </row>
    <row r="53" spans="2:33" s="61" customFormat="1" ht="48" customHeight="1" x14ac:dyDescent="0.25">
      <c r="B53" s="62" t="s">
        <v>176</v>
      </c>
      <c r="C53" s="62" t="s">
        <v>182</v>
      </c>
      <c r="D53" s="63" t="s">
        <v>183</v>
      </c>
      <c r="E53" s="63" t="s">
        <v>184</v>
      </c>
      <c r="F53" s="63">
        <v>12</v>
      </c>
      <c r="G53" s="63" t="s">
        <v>32</v>
      </c>
      <c r="H53" s="63">
        <v>2021</v>
      </c>
      <c r="I53" s="64" t="s">
        <v>138</v>
      </c>
      <c r="J53" s="64" t="s">
        <v>35</v>
      </c>
      <c r="K53" s="64" t="s">
        <v>36</v>
      </c>
      <c r="L53" s="65" t="s">
        <v>32</v>
      </c>
      <c r="M53" s="65">
        <v>44426</v>
      </c>
      <c r="N53" s="63" t="s">
        <v>32</v>
      </c>
      <c r="O53" s="63" t="s">
        <v>32</v>
      </c>
      <c r="P53" s="66" t="s">
        <v>32</v>
      </c>
      <c r="Q53" s="63" t="s">
        <v>185</v>
      </c>
      <c r="R53" s="5" t="s">
        <v>186</v>
      </c>
      <c r="S53" s="62" t="s">
        <v>37</v>
      </c>
      <c r="T53" s="62" t="s">
        <v>161</v>
      </c>
      <c r="U53" s="62" t="s">
        <v>39</v>
      </c>
      <c r="V53" s="62" t="s">
        <v>181</v>
      </c>
      <c r="W53" s="19">
        <v>3.4</v>
      </c>
      <c r="X53" s="19">
        <v>4.9000000000000004</v>
      </c>
      <c r="Y53" s="19">
        <v>9.1999999999999993</v>
      </c>
      <c r="Z53" s="19">
        <v>13.9</v>
      </c>
      <c r="AA53" s="68">
        <v>194125</v>
      </c>
      <c r="AB53" s="21">
        <v>45658</v>
      </c>
      <c r="AC53" s="22"/>
      <c r="AD53" s="22"/>
      <c r="AE53" s="22"/>
      <c r="AF53" s="22"/>
      <c r="AG53" s="19">
        <f t="shared" si="0"/>
        <v>0</v>
      </c>
    </row>
    <row r="54" spans="2:33" s="71" customFormat="1" ht="48" customHeight="1" x14ac:dyDescent="0.25">
      <c r="B54" s="47" t="s">
        <v>176</v>
      </c>
      <c r="C54" s="48" t="s">
        <v>256</v>
      </c>
      <c r="D54" s="49" t="s">
        <v>737</v>
      </c>
      <c r="E54" s="49" t="s">
        <v>738</v>
      </c>
      <c r="F54" s="49">
        <v>15</v>
      </c>
      <c r="G54" s="50" t="s">
        <v>32</v>
      </c>
      <c r="H54" s="50">
        <v>2026</v>
      </c>
      <c r="I54" s="51" t="s">
        <v>739</v>
      </c>
      <c r="J54" s="52" t="s">
        <v>35</v>
      </c>
      <c r="K54" s="53" t="s">
        <v>36</v>
      </c>
      <c r="L54" s="54" t="s">
        <v>32</v>
      </c>
      <c r="M54" s="54" t="s">
        <v>32</v>
      </c>
      <c r="N54" s="50" t="s">
        <v>32</v>
      </c>
      <c r="O54" s="55" t="s">
        <v>32</v>
      </c>
      <c r="P54" s="55" t="s">
        <v>32</v>
      </c>
      <c r="Q54" s="49" t="s">
        <v>32</v>
      </c>
      <c r="R54" s="56" t="s">
        <v>32</v>
      </c>
      <c r="S54" s="47" t="s">
        <v>37</v>
      </c>
      <c r="T54" s="47" t="s">
        <v>161</v>
      </c>
      <c r="U54" s="48" t="s">
        <v>39</v>
      </c>
      <c r="V54" s="48" t="s">
        <v>740</v>
      </c>
      <c r="W54" s="57">
        <v>4.9000000000000004</v>
      </c>
      <c r="X54" s="57">
        <v>7.1</v>
      </c>
      <c r="Y54" s="57">
        <v>13.7</v>
      </c>
      <c r="Z54" s="57"/>
      <c r="AA54" s="58">
        <v>297574</v>
      </c>
      <c r="AB54" s="59">
        <v>46131</v>
      </c>
      <c r="AC54" s="60"/>
      <c r="AD54" s="60"/>
      <c r="AE54" s="60"/>
      <c r="AF54" s="60"/>
      <c r="AG54" s="57">
        <f t="shared" si="0"/>
        <v>0</v>
      </c>
    </row>
    <row r="55" spans="2:33" s="71" customFormat="1" ht="48" customHeight="1" x14ac:dyDescent="0.25">
      <c r="B55" s="47" t="s">
        <v>176</v>
      </c>
      <c r="C55" s="48" t="s">
        <v>668</v>
      </c>
      <c r="D55" s="49" t="s">
        <v>741</v>
      </c>
      <c r="E55" s="49">
        <v>2026</v>
      </c>
      <c r="F55" s="49">
        <v>17</v>
      </c>
      <c r="G55" s="50" t="s">
        <v>32</v>
      </c>
      <c r="H55" s="50">
        <v>2026</v>
      </c>
      <c r="I55" s="51" t="s">
        <v>513</v>
      </c>
      <c r="J55" s="52" t="s">
        <v>35</v>
      </c>
      <c r="K55" s="53" t="s">
        <v>36</v>
      </c>
      <c r="L55" s="54" t="s">
        <v>32</v>
      </c>
      <c r="M55" s="54" t="s">
        <v>32</v>
      </c>
      <c r="N55" s="50" t="s">
        <v>32</v>
      </c>
      <c r="O55" s="55" t="s">
        <v>32</v>
      </c>
      <c r="P55" s="55" t="s">
        <v>32</v>
      </c>
      <c r="Q55" s="49" t="s">
        <v>32</v>
      </c>
      <c r="R55" s="86" t="s">
        <v>742</v>
      </c>
      <c r="S55" s="47" t="s">
        <v>37</v>
      </c>
      <c r="T55" s="47" t="s">
        <v>161</v>
      </c>
      <c r="U55" s="48" t="s">
        <v>39</v>
      </c>
      <c r="V55" s="48" t="s">
        <v>743</v>
      </c>
      <c r="W55" s="57">
        <v>5.6</v>
      </c>
      <c r="X55" s="57">
        <v>8.1</v>
      </c>
      <c r="Y55" s="57">
        <v>15.7</v>
      </c>
      <c r="Z55" s="57"/>
      <c r="AA55" s="58">
        <v>298634</v>
      </c>
      <c r="AB55" s="59">
        <v>46131</v>
      </c>
      <c r="AC55" s="60"/>
      <c r="AD55" s="60"/>
      <c r="AE55" s="60"/>
      <c r="AF55" s="60"/>
      <c r="AG55" s="57">
        <f t="shared" si="0"/>
        <v>0</v>
      </c>
    </row>
    <row r="56" spans="2:33" s="71" customFormat="1" ht="48" customHeight="1" x14ac:dyDescent="0.25">
      <c r="B56" s="47" t="s">
        <v>176</v>
      </c>
      <c r="C56" s="48" t="s">
        <v>744</v>
      </c>
      <c r="D56" s="49" t="s">
        <v>745</v>
      </c>
      <c r="E56" s="49" t="s">
        <v>746</v>
      </c>
      <c r="F56" s="49">
        <v>28</v>
      </c>
      <c r="G56" s="50">
        <v>1989</v>
      </c>
      <c r="H56" s="50">
        <v>2018</v>
      </c>
      <c r="I56" s="51" t="s">
        <v>393</v>
      </c>
      <c r="J56" s="52" t="s">
        <v>35</v>
      </c>
      <c r="K56" s="53" t="s">
        <v>36</v>
      </c>
      <c r="L56" s="54" t="s">
        <v>747</v>
      </c>
      <c r="M56" s="54" t="s">
        <v>748</v>
      </c>
      <c r="N56" s="50">
        <v>23003</v>
      </c>
      <c r="O56" s="55">
        <v>327</v>
      </c>
      <c r="P56" s="55" t="s">
        <v>32</v>
      </c>
      <c r="Q56" s="49" t="s">
        <v>32</v>
      </c>
      <c r="R56" s="56" t="s">
        <v>32</v>
      </c>
      <c r="S56" s="47" t="s">
        <v>37</v>
      </c>
      <c r="T56" s="47" t="s">
        <v>161</v>
      </c>
      <c r="U56" s="48" t="s">
        <v>39</v>
      </c>
      <c r="V56" s="48" t="s">
        <v>749</v>
      </c>
      <c r="W56" s="57">
        <v>6.6</v>
      </c>
      <c r="X56" s="57">
        <v>9.6</v>
      </c>
      <c r="Y56" s="57"/>
      <c r="Z56" s="57"/>
      <c r="AA56" s="58">
        <v>121130</v>
      </c>
      <c r="AB56" s="59">
        <v>46131</v>
      </c>
      <c r="AC56" s="60"/>
      <c r="AD56" s="60"/>
      <c r="AE56" s="60"/>
      <c r="AF56" s="60"/>
      <c r="AG56" s="57">
        <f t="shared" si="0"/>
        <v>0</v>
      </c>
    </row>
    <row r="57" spans="2:33" s="71" customFormat="1" ht="48" customHeight="1" x14ac:dyDescent="0.25">
      <c r="B57" s="47" t="s">
        <v>176</v>
      </c>
      <c r="C57" s="48">
        <v>2008</v>
      </c>
      <c r="D57" s="49" t="s">
        <v>741</v>
      </c>
      <c r="E57" s="49">
        <v>2023</v>
      </c>
      <c r="F57" s="49">
        <v>15</v>
      </c>
      <c r="G57" s="50">
        <v>2008</v>
      </c>
      <c r="H57" s="50">
        <v>2023</v>
      </c>
      <c r="I57" s="51" t="s">
        <v>450</v>
      </c>
      <c r="J57" s="52" t="s">
        <v>35</v>
      </c>
      <c r="K57" s="52" t="s">
        <v>36</v>
      </c>
      <c r="L57" s="54" t="s">
        <v>32</v>
      </c>
      <c r="M57" s="54" t="s">
        <v>32</v>
      </c>
      <c r="N57" s="50" t="s">
        <v>32</v>
      </c>
      <c r="O57" s="55" t="s">
        <v>32</v>
      </c>
      <c r="P57" s="55" t="s">
        <v>32</v>
      </c>
      <c r="Q57" s="49" t="s">
        <v>32</v>
      </c>
      <c r="R57" s="56" t="s">
        <v>32</v>
      </c>
      <c r="S57" s="47" t="s">
        <v>37</v>
      </c>
      <c r="T57" s="47" t="s">
        <v>161</v>
      </c>
      <c r="U57" s="48" t="s">
        <v>39</v>
      </c>
      <c r="V57" s="48" t="s">
        <v>750</v>
      </c>
      <c r="W57" s="57">
        <v>5.8</v>
      </c>
      <c r="X57" s="57">
        <v>8.4</v>
      </c>
      <c r="Y57" s="57">
        <v>16.2</v>
      </c>
      <c r="Z57" s="57"/>
      <c r="AA57" s="58">
        <v>232504</v>
      </c>
      <c r="AB57" s="59">
        <v>46131</v>
      </c>
      <c r="AC57" s="60"/>
      <c r="AD57" s="60"/>
      <c r="AE57" s="60"/>
      <c r="AF57" s="60"/>
      <c r="AG57" s="57">
        <f t="shared" si="0"/>
        <v>0</v>
      </c>
    </row>
    <row r="58" spans="2:33" s="71" customFormat="1" ht="48" customHeight="1" x14ac:dyDescent="0.25">
      <c r="B58" s="72" t="s">
        <v>176</v>
      </c>
      <c r="C58" s="72" t="s">
        <v>187</v>
      </c>
      <c r="D58" s="73" t="s">
        <v>63</v>
      </c>
      <c r="E58" s="73" t="s">
        <v>188</v>
      </c>
      <c r="F58" s="73">
        <v>5</v>
      </c>
      <c r="G58" s="73">
        <v>2014</v>
      </c>
      <c r="H58" s="73">
        <v>2020</v>
      </c>
      <c r="I58" s="74" t="s">
        <v>189</v>
      </c>
      <c r="J58" s="74" t="s">
        <v>35</v>
      </c>
      <c r="K58" s="74" t="s">
        <v>36</v>
      </c>
      <c r="L58" s="75">
        <v>41932</v>
      </c>
      <c r="M58" s="75">
        <v>43973</v>
      </c>
      <c r="N58" s="73">
        <v>10610</v>
      </c>
      <c r="O58" s="73">
        <v>312</v>
      </c>
      <c r="P58" s="77">
        <v>174</v>
      </c>
      <c r="Q58" s="73" t="s">
        <v>32</v>
      </c>
      <c r="R58" s="87" t="s">
        <v>190</v>
      </c>
      <c r="S58" s="72" t="s">
        <v>37</v>
      </c>
      <c r="T58" s="72" t="s">
        <v>161</v>
      </c>
      <c r="U58" s="72" t="s">
        <v>39</v>
      </c>
      <c r="V58" s="72" t="s">
        <v>191</v>
      </c>
      <c r="W58" s="57">
        <v>2.2999999999999998</v>
      </c>
      <c r="X58" s="57">
        <v>3.1</v>
      </c>
      <c r="Y58" s="57"/>
      <c r="Z58" s="57"/>
      <c r="AA58" s="58">
        <v>164328</v>
      </c>
      <c r="AB58" s="59">
        <v>45658</v>
      </c>
      <c r="AC58" s="60"/>
      <c r="AD58" s="60"/>
      <c r="AE58" s="60"/>
      <c r="AF58" s="60"/>
      <c r="AG58" s="57">
        <f t="shared" si="0"/>
        <v>0</v>
      </c>
    </row>
    <row r="59" spans="2:33" s="61" customFormat="1" ht="48" customHeight="1" x14ac:dyDescent="0.25">
      <c r="B59" s="62" t="s">
        <v>192</v>
      </c>
      <c r="C59" s="62" t="s">
        <v>193</v>
      </c>
      <c r="D59" s="63" t="s">
        <v>194</v>
      </c>
      <c r="E59" s="63" t="s">
        <v>195</v>
      </c>
      <c r="F59" s="63">
        <v>8</v>
      </c>
      <c r="G59" s="63" t="s">
        <v>32</v>
      </c>
      <c r="H59" s="63">
        <v>2016</v>
      </c>
      <c r="I59" s="64" t="s">
        <v>196</v>
      </c>
      <c r="J59" s="64" t="s">
        <v>35</v>
      </c>
      <c r="K59" s="64" t="s">
        <v>36</v>
      </c>
      <c r="L59" s="65" t="s">
        <v>32</v>
      </c>
      <c r="M59" s="65">
        <v>42725</v>
      </c>
      <c r="N59" s="63" t="s">
        <v>32</v>
      </c>
      <c r="O59" s="63" t="s">
        <v>32</v>
      </c>
      <c r="P59" s="66" t="s">
        <v>32</v>
      </c>
      <c r="Q59" s="63" t="s">
        <v>197</v>
      </c>
      <c r="R59" s="5" t="s">
        <v>198</v>
      </c>
      <c r="S59" s="62" t="s">
        <v>37</v>
      </c>
      <c r="T59" s="62" t="s">
        <v>161</v>
      </c>
      <c r="U59" s="62" t="s">
        <v>39</v>
      </c>
      <c r="V59" s="62" t="s">
        <v>32</v>
      </c>
      <c r="W59" s="19">
        <v>2.9</v>
      </c>
      <c r="X59" s="19">
        <v>4.0999999999999996</v>
      </c>
      <c r="Y59" s="19">
        <v>7.7</v>
      </c>
      <c r="Z59" s="19">
        <v>11.6</v>
      </c>
      <c r="AA59" s="68">
        <v>101979</v>
      </c>
      <c r="AB59" s="21">
        <v>45658</v>
      </c>
      <c r="AC59" s="22"/>
      <c r="AD59" s="22"/>
      <c r="AE59" s="22"/>
      <c r="AF59" s="22"/>
      <c r="AG59" s="19">
        <f t="shared" si="0"/>
        <v>0</v>
      </c>
    </row>
    <row r="60" spans="2:33" s="61" customFormat="1" ht="48" customHeight="1" x14ac:dyDescent="0.25">
      <c r="B60" s="62" t="s">
        <v>176</v>
      </c>
      <c r="C60" s="62" t="s">
        <v>199</v>
      </c>
      <c r="D60" s="63" t="s">
        <v>200</v>
      </c>
      <c r="E60" s="63" t="s">
        <v>201</v>
      </c>
      <c r="F60" s="63">
        <v>10</v>
      </c>
      <c r="G60" s="63">
        <v>2011</v>
      </c>
      <c r="H60" s="63">
        <v>2021</v>
      </c>
      <c r="I60" s="64" t="s">
        <v>202</v>
      </c>
      <c r="J60" s="64" t="s">
        <v>35</v>
      </c>
      <c r="K60" s="64" t="s">
        <v>36</v>
      </c>
      <c r="L60" s="65">
        <v>40581</v>
      </c>
      <c r="M60" s="65">
        <v>44308</v>
      </c>
      <c r="N60" s="63" t="s">
        <v>32</v>
      </c>
      <c r="O60" s="63">
        <v>14088</v>
      </c>
      <c r="P60" s="66" t="s">
        <v>32</v>
      </c>
      <c r="Q60" s="63" t="s">
        <v>203</v>
      </c>
      <c r="R60" s="5" t="s">
        <v>204</v>
      </c>
      <c r="S60" s="62" t="s">
        <v>37</v>
      </c>
      <c r="T60" s="62" t="s">
        <v>161</v>
      </c>
      <c r="U60" s="62" t="s">
        <v>39</v>
      </c>
      <c r="V60" s="62" t="s">
        <v>205</v>
      </c>
      <c r="W60" s="19">
        <v>5.6</v>
      </c>
      <c r="X60" s="19">
        <v>8.1</v>
      </c>
      <c r="Y60" s="19">
        <v>15.7</v>
      </c>
      <c r="Z60" s="19">
        <v>23.9</v>
      </c>
      <c r="AA60" s="20">
        <v>190375</v>
      </c>
      <c r="AB60" s="21">
        <v>45658</v>
      </c>
      <c r="AC60" s="22"/>
      <c r="AD60" s="22"/>
      <c r="AE60" s="22"/>
      <c r="AF60" s="22"/>
      <c r="AG60" s="19">
        <f t="shared" si="0"/>
        <v>0</v>
      </c>
    </row>
    <row r="61" spans="2:33" s="61" customFormat="1" ht="48" customHeight="1" x14ac:dyDescent="0.25">
      <c r="B61" s="62" t="s">
        <v>206</v>
      </c>
      <c r="C61" s="62" t="s">
        <v>207</v>
      </c>
      <c r="D61" s="63" t="s">
        <v>207</v>
      </c>
      <c r="E61" s="63" t="s">
        <v>32</v>
      </c>
      <c r="F61" s="63" t="s">
        <v>33</v>
      </c>
      <c r="G61" s="63" t="s">
        <v>32</v>
      </c>
      <c r="H61" s="63" t="s">
        <v>32</v>
      </c>
      <c r="I61" s="64" t="s">
        <v>208</v>
      </c>
      <c r="J61" s="64"/>
      <c r="K61" s="64"/>
      <c r="L61" s="65" t="s">
        <v>32</v>
      </c>
      <c r="M61" s="65" t="s">
        <v>32</v>
      </c>
      <c r="N61" s="63" t="s">
        <v>32</v>
      </c>
      <c r="O61" s="63" t="s">
        <v>32</v>
      </c>
      <c r="P61" s="66" t="s">
        <v>32</v>
      </c>
      <c r="Q61" s="63" t="s">
        <v>209</v>
      </c>
      <c r="R61" s="5" t="s">
        <v>210</v>
      </c>
      <c r="S61" s="62" t="s">
        <v>211</v>
      </c>
      <c r="T61" s="63" t="s">
        <v>32</v>
      </c>
      <c r="U61" s="62" t="s">
        <v>112</v>
      </c>
      <c r="V61" s="62" t="s">
        <v>75</v>
      </c>
      <c r="W61" s="19">
        <v>1.3</v>
      </c>
      <c r="X61" s="19">
        <v>1.6</v>
      </c>
      <c r="Y61" s="19">
        <v>2.7</v>
      </c>
      <c r="Z61" s="19">
        <v>3.9</v>
      </c>
      <c r="AA61" s="68">
        <v>18743</v>
      </c>
      <c r="AB61" s="21">
        <v>45658</v>
      </c>
      <c r="AC61" s="22"/>
      <c r="AD61" s="22"/>
      <c r="AE61" s="22"/>
      <c r="AF61" s="22"/>
      <c r="AG61" s="19">
        <f t="shared" si="0"/>
        <v>0</v>
      </c>
    </row>
    <row r="62" spans="2:33" s="61" customFormat="1" ht="48" customHeight="1" x14ac:dyDescent="0.25">
      <c r="B62" s="62" t="s">
        <v>212</v>
      </c>
      <c r="C62" s="62" t="s">
        <v>134</v>
      </c>
      <c r="D62" s="63" t="s">
        <v>213</v>
      </c>
      <c r="E62" s="63" t="s">
        <v>32</v>
      </c>
      <c r="F62" s="63" t="s">
        <v>33</v>
      </c>
      <c r="G62" s="63" t="s">
        <v>32</v>
      </c>
      <c r="H62" s="63">
        <v>2023</v>
      </c>
      <c r="I62" s="64" t="s">
        <v>115</v>
      </c>
      <c r="J62" s="64" t="s">
        <v>35</v>
      </c>
      <c r="K62" s="64" t="s">
        <v>36</v>
      </c>
      <c r="L62" s="65" t="s">
        <v>32</v>
      </c>
      <c r="M62" s="65">
        <v>45097</v>
      </c>
      <c r="N62" s="63" t="s">
        <v>32</v>
      </c>
      <c r="O62" s="63" t="s">
        <v>32</v>
      </c>
      <c r="P62" s="66" t="s">
        <v>32</v>
      </c>
      <c r="Q62" s="63" t="s">
        <v>214</v>
      </c>
      <c r="R62" s="5" t="s">
        <v>215</v>
      </c>
      <c r="S62" s="62" t="s">
        <v>37</v>
      </c>
      <c r="T62" s="63" t="s">
        <v>216</v>
      </c>
      <c r="U62" s="62" t="s">
        <v>140</v>
      </c>
      <c r="V62" s="62" t="s">
        <v>153</v>
      </c>
      <c r="W62" s="19">
        <v>2.1</v>
      </c>
      <c r="X62" s="19">
        <v>2.9</v>
      </c>
      <c r="Y62" s="19">
        <v>5.2</v>
      </c>
      <c r="Z62" s="19">
        <v>7.8</v>
      </c>
      <c r="AA62" s="68">
        <v>237002</v>
      </c>
      <c r="AB62" s="21">
        <v>45658</v>
      </c>
      <c r="AC62" s="22"/>
      <c r="AD62" s="22"/>
      <c r="AE62" s="22"/>
      <c r="AF62" s="22"/>
      <c r="AG62" s="19">
        <f t="shared" si="0"/>
        <v>0</v>
      </c>
    </row>
    <row r="63" spans="2:33" s="71" customFormat="1" ht="51.75" customHeight="1" x14ac:dyDescent="0.25">
      <c r="B63" s="47" t="s">
        <v>663</v>
      </c>
      <c r="C63" s="47" t="s">
        <v>664</v>
      </c>
      <c r="D63" s="49" t="s">
        <v>665</v>
      </c>
      <c r="E63" s="49" t="s">
        <v>666</v>
      </c>
      <c r="F63" s="49">
        <v>11</v>
      </c>
      <c r="G63" s="50">
        <v>2000</v>
      </c>
      <c r="H63" s="50">
        <v>2012</v>
      </c>
      <c r="I63" s="51" t="s">
        <v>667</v>
      </c>
      <c r="J63" s="53" t="s">
        <v>35</v>
      </c>
      <c r="K63" s="53" t="s">
        <v>36</v>
      </c>
      <c r="L63" s="54">
        <v>36833</v>
      </c>
      <c r="M63" s="54">
        <v>41072</v>
      </c>
      <c r="N63" s="50">
        <v>309916</v>
      </c>
      <c r="O63" s="55">
        <v>162</v>
      </c>
      <c r="P63" s="55" t="s">
        <v>32</v>
      </c>
      <c r="Q63" s="49" t="s">
        <v>32</v>
      </c>
      <c r="R63" s="56" t="s">
        <v>32</v>
      </c>
      <c r="S63" s="47" t="s">
        <v>37</v>
      </c>
      <c r="T63" s="50" t="s">
        <v>161</v>
      </c>
      <c r="U63" s="47" t="s">
        <v>39</v>
      </c>
      <c r="V63" s="49" t="s">
        <v>164</v>
      </c>
      <c r="W63" s="57">
        <v>3.1</v>
      </c>
      <c r="X63" s="57">
        <v>4.4000000000000004</v>
      </c>
      <c r="Y63" s="57">
        <v>8.3000000000000007</v>
      </c>
      <c r="Z63" s="57"/>
      <c r="AA63" s="58">
        <v>39896</v>
      </c>
      <c r="AB63" s="59">
        <v>46131</v>
      </c>
      <c r="AC63" s="60"/>
      <c r="AD63" s="60"/>
      <c r="AE63" s="60"/>
      <c r="AF63" s="60"/>
      <c r="AG63" s="57">
        <f t="shared" si="0"/>
        <v>0</v>
      </c>
    </row>
    <row r="64" spans="2:33" s="61" customFormat="1" ht="63" x14ac:dyDescent="0.25">
      <c r="B64" s="24" t="s">
        <v>217</v>
      </c>
      <c r="C64" s="24">
        <v>2021</v>
      </c>
      <c r="D64" s="13" t="s">
        <v>219</v>
      </c>
      <c r="E64" s="13" t="s">
        <v>784</v>
      </c>
      <c r="F64" s="13">
        <v>4</v>
      </c>
      <c r="G64" s="83">
        <v>2021</v>
      </c>
      <c r="H64" s="83">
        <v>2025</v>
      </c>
      <c r="I64" s="80" t="s">
        <v>529</v>
      </c>
      <c r="J64" s="15" t="s">
        <v>35</v>
      </c>
      <c r="K64" s="15" t="s">
        <v>36</v>
      </c>
      <c r="L64" s="82">
        <v>44248</v>
      </c>
      <c r="M64" s="82">
        <v>45962</v>
      </c>
      <c r="N64" s="83">
        <v>107</v>
      </c>
      <c r="O64" s="84">
        <v>18</v>
      </c>
      <c r="P64" s="84">
        <v>18</v>
      </c>
      <c r="Q64" s="13" t="s">
        <v>32</v>
      </c>
      <c r="R64" s="85" t="s">
        <v>32</v>
      </c>
      <c r="S64" s="24" t="s">
        <v>221</v>
      </c>
      <c r="T64" s="83" t="s">
        <v>32</v>
      </c>
      <c r="U64" s="24" t="s">
        <v>39</v>
      </c>
      <c r="V64" s="13" t="s">
        <v>785</v>
      </c>
      <c r="W64" s="19">
        <v>2.6</v>
      </c>
      <c r="X64" s="46">
        <v>3.8</v>
      </c>
      <c r="Y64" s="46">
        <v>7.1</v>
      </c>
      <c r="Z64" s="46">
        <v>11.1</v>
      </c>
      <c r="AA64" s="20">
        <v>289989</v>
      </c>
      <c r="AB64" s="21">
        <v>46006</v>
      </c>
      <c r="AC64" s="22"/>
      <c r="AD64" s="22"/>
      <c r="AE64" s="22"/>
      <c r="AF64" s="22"/>
      <c r="AG64" s="46">
        <f t="shared" si="0"/>
        <v>0</v>
      </c>
    </row>
    <row r="65" spans="2:33" s="61" customFormat="1" ht="63" x14ac:dyDescent="0.25">
      <c r="B65" s="24" t="s">
        <v>217</v>
      </c>
      <c r="C65" s="24" t="s">
        <v>218</v>
      </c>
      <c r="D65" s="13" t="s">
        <v>219</v>
      </c>
      <c r="E65" s="13" t="s">
        <v>786</v>
      </c>
      <c r="F65" s="13">
        <v>4</v>
      </c>
      <c r="G65" s="83">
        <v>2020</v>
      </c>
      <c r="H65" s="83">
        <v>2024</v>
      </c>
      <c r="I65" s="80" t="s">
        <v>220</v>
      </c>
      <c r="J65" s="15" t="s">
        <v>35</v>
      </c>
      <c r="K65" s="15" t="s">
        <v>36</v>
      </c>
      <c r="L65" s="82">
        <v>44051</v>
      </c>
      <c r="M65" s="82">
        <v>45571</v>
      </c>
      <c r="N65" s="83">
        <v>107</v>
      </c>
      <c r="O65" s="84">
        <v>18</v>
      </c>
      <c r="P65" s="84">
        <v>7</v>
      </c>
      <c r="Q65" s="13" t="s">
        <v>32</v>
      </c>
      <c r="R65" s="85" t="s">
        <v>32</v>
      </c>
      <c r="S65" s="24" t="s">
        <v>221</v>
      </c>
      <c r="T65" s="83" t="s">
        <v>32</v>
      </c>
      <c r="U65" s="24" t="s">
        <v>39</v>
      </c>
      <c r="V65" s="13" t="s">
        <v>787</v>
      </c>
      <c r="W65" s="19">
        <v>2.6</v>
      </c>
      <c r="X65" s="46">
        <v>3.8</v>
      </c>
      <c r="Y65" s="46">
        <v>7.1</v>
      </c>
      <c r="Z65" s="46">
        <v>11.1</v>
      </c>
      <c r="AA65" s="20">
        <v>262852</v>
      </c>
      <c r="AB65" s="21">
        <v>45658</v>
      </c>
      <c r="AC65" s="22"/>
      <c r="AD65" s="22"/>
      <c r="AE65" s="22"/>
      <c r="AF65" s="22"/>
      <c r="AG65" s="46">
        <f t="shared" si="0"/>
        <v>0</v>
      </c>
    </row>
    <row r="66" spans="2:33" s="69" customFormat="1" ht="63" x14ac:dyDescent="0.25">
      <c r="B66" s="32" t="s">
        <v>217</v>
      </c>
      <c r="C66" s="32" t="s">
        <v>788</v>
      </c>
      <c r="D66" s="34" t="s">
        <v>219</v>
      </c>
      <c r="E66" s="34" t="s">
        <v>789</v>
      </c>
      <c r="F66" s="34">
        <v>4</v>
      </c>
      <c r="G66" s="35">
        <v>2020</v>
      </c>
      <c r="H66" s="35">
        <v>2025</v>
      </c>
      <c r="I66" s="36" t="s">
        <v>86</v>
      </c>
      <c r="J66" s="38" t="s">
        <v>35</v>
      </c>
      <c r="K66" s="38" t="s">
        <v>36</v>
      </c>
      <c r="L66" s="39">
        <v>44051</v>
      </c>
      <c r="M66" s="39">
        <v>46172</v>
      </c>
      <c r="N66" s="35">
        <v>107</v>
      </c>
      <c r="O66" s="40">
        <v>18</v>
      </c>
      <c r="P66" s="40">
        <v>16</v>
      </c>
      <c r="Q66" s="34" t="s">
        <v>32</v>
      </c>
      <c r="R66" s="41" t="s">
        <v>32</v>
      </c>
      <c r="S66" s="32" t="s">
        <v>221</v>
      </c>
      <c r="T66" s="35" t="s">
        <v>32</v>
      </c>
      <c r="U66" s="32" t="s">
        <v>39</v>
      </c>
      <c r="V66" s="34" t="s">
        <v>790</v>
      </c>
      <c r="W66" s="42">
        <v>2.6</v>
      </c>
      <c r="X66" s="42">
        <v>3.8</v>
      </c>
      <c r="Y66" s="42">
        <v>7.1</v>
      </c>
      <c r="Z66" s="42">
        <v>11.1</v>
      </c>
      <c r="AA66" s="121" t="s">
        <v>225</v>
      </c>
      <c r="AB66" s="44">
        <v>46174</v>
      </c>
      <c r="AC66" s="45"/>
      <c r="AD66" s="45"/>
      <c r="AE66" s="45"/>
      <c r="AF66" s="45"/>
      <c r="AG66" s="42">
        <f t="shared" si="0"/>
        <v>0</v>
      </c>
    </row>
    <row r="67" spans="2:33" s="61" customFormat="1" ht="48" customHeight="1" x14ac:dyDescent="0.25">
      <c r="B67" s="24" t="s">
        <v>217</v>
      </c>
      <c r="C67" s="24" t="s">
        <v>222</v>
      </c>
      <c r="D67" s="13" t="s">
        <v>219</v>
      </c>
      <c r="E67" s="13" t="s">
        <v>223</v>
      </c>
      <c r="F67" s="13" t="s">
        <v>33</v>
      </c>
      <c r="G67" s="83" t="s">
        <v>32</v>
      </c>
      <c r="H67" s="83">
        <v>2024</v>
      </c>
      <c r="I67" s="80" t="s">
        <v>34</v>
      </c>
      <c r="J67" s="15" t="s">
        <v>35</v>
      </c>
      <c r="K67" s="15" t="s">
        <v>36</v>
      </c>
      <c r="L67" s="82" t="s">
        <v>32</v>
      </c>
      <c r="M67" s="82">
        <v>45539</v>
      </c>
      <c r="N67" s="83">
        <v>38</v>
      </c>
      <c r="O67" s="83" t="s">
        <v>32</v>
      </c>
      <c r="P67" s="84" t="s">
        <v>32</v>
      </c>
      <c r="Q67" s="13" t="s">
        <v>32</v>
      </c>
      <c r="R67" s="85" t="s">
        <v>32</v>
      </c>
      <c r="S67" s="24" t="s">
        <v>221</v>
      </c>
      <c r="T67" s="83" t="s">
        <v>32</v>
      </c>
      <c r="U67" s="24" t="s">
        <v>39</v>
      </c>
      <c r="V67" s="83" t="s">
        <v>224</v>
      </c>
      <c r="W67" s="19">
        <v>4.2</v>
      </c>
      <c r="X67" s="46">
        <v>6</v>
      </c>
      <c r="Y67" s="46">
        <v>10.7</v>
      </c>
      <c r="Z67" s="46">
        <v>18.600000000000001</v>
      </c>
      <c r="AA67" s="118" t="s">
        <v>225</v>
      </c>
      <c r="AB67" s="21">
        <v>45658</v>
      </c>
      <c r="AC67" s="22"/>
      <c r="AD67" s="22"/>
      <c r="AE67" s="22"/>
      <c r="AF67" s="22"/>
      <c r="AG67" s="19">
        <f t="shared" si="0"/>
        <v>0</v>
      </c>
    </row>
    <row r="68" spans="2:33" s="61" customFormat="1" ht="48" customHeight="1" x14ac:dyDescent="0.25">
      <c r="B68" s="62" t="s">
        <v>226</v>
      </c>
      <c r="C68" s="62" t="s">
        <v>227</v>
      </c>
      <c r="D68" s="63" t="s">
        <v>227</v>
      </c>
      <c r="E68" s="63" t="s">
        <v>32</v>
      </c>
      <c r="F68" s="63" t="s">
        <v>33</v>
      </c>
      <c r="G68" s="63" t="s">
        <v>32</v>
      </c>
      <c r="H68" s="63">
        <v>2021</v>
      </c>
      <c r="I68" s="64" t="s">
        <v>115</v>
      </c>
      <c r="J68" s="64" t="s">
        <v>35</v>
      </c>
      <c r="K68" s="64" t="s">
        <v>36</v>
      </c>
      <c r="L68" s="65" t="s">
        <v>32</v>
      </c>
      <c r="M68" s="65">
        <v>44381</v>
      </c>
      <c r="N68" s="63" t="s">
        <v>32</v>
      </c>
      <c r="O68" s="63" t="s">
        <v>32</v>
      </c>
      <c r="P68" s="66" t="s">
        <v>32</v>
      </c>
      <c r="Q68" s="63" t="s">
        <v>228</v>
      </c>
      <c r="R68" s="5" t="s">
        <v>229</v>
      </c>
      <c r="S68" s="62" t="s">
        <v>37</v>
      </c>
      <c r="T68" s="63" t="s">
        <v>32</v>
      </c>
      <c r="U68" s="62" t="s">
        <v>140</v>
      </c>
      <c r="V68" s="62" t="s">
        <v>230</v>
      </c>
      <c r="W68" s="19">
        <v>1.4</v>
      </c>
      <c r="X68" s="19">
        <v>1.9</v>
      </c>
      <c r="Y68" s="19">
        <v>3.2</v>
      </c>
      <c r="Z68" s="19">
        <v>4.7</v>
      </c>
      <c r="AA68" s="68">
        <v>190977</v>
      </c>
      <c r="AB68" s="21">
        <v>45870</v>
      </c>
      <c r="AC68" s="22"/>
      <c r="AD68" s="22"/>
      <c r="AE68" s="22"/>
      <c r="AF68" s="22"/>
      <c r="AG68" s="19">
        <f t="shared" si="0"/>
        <v>0</v>
      </c>
    </row>
    <row r="69" spans="2:33" s="69" customFormat="1" ht="48" customHeight="1" x14ac:dyDescent="0.25">
      <c r="B69" s="33" t="s">
        <v>226</v>
      </c>
      <c r="C69" s="33" t="s">
        <v>774</v>
      </c>
      <c r="D69" s="33" t="s">
        <v>774</v>
      </c>
      <c r="E69" s="34" t="s">
        <v>32</v>
      </c>
      <c r="F69" s="32" t="s">
        <v>33</v>
      </c>
      <c r="G69" s="35" t="s">
        <v>32</v>
      </c>
      <c r="H69" s="32">
        <v>2024</v>
      </c>
      <c r="I69" s="36" t="s">
        <v>659</v>
      </c>
      <c r="J69" s="37" t="s">
        <v>35</v>
      </c>
      <c r="K69" s="38" t="s">
        <v>36</v>
      </c>
      <c r="L69" s="39" t="s">
        <v>32</v>
      </c>
      <c r="M69" s="39">
        <v>45369</v>
      </c>
      <c r="N69" s="35" t="s">
        <v>32</v>
      </c>
      <c r="O69" s="40">
        <v>9306</v>
      </c>
      <c r="P69" s="40" t="s">
        <v>32</v>
      </c>
      <c r="Q69" s="34" t="s">
        <v>32</v>
      </c>
      <c r="R69" s="41" t="s">
        <v>775</v>
      </c>
      <c r="S69" s="32" t="s">
        <v>37</v>
      </c>
      <c r="T69" s="35" t="s">
        <v>32</v>
      </c>
      <c r="U69" s="33" t="s">
        <v>112</v>
      </c>
      <c r="V69" s="33" t="s">
        <v>776</v>
      </c>
      <c r="W69" s="42">
        <v>2.9</v>
      </c>
      <c r="X69" s="42">
        <v>4</v>
      </c>
      <c r="Y69" s="42">
        <v>7.5</v>
      </c>
      <c r="Z69" s="42">
        <v>11.3</v>
      </c>
      <c r="AA69" s="43">
        <v>257109</v>
      </c>
      <c r="AB69" s="44">
        <v>46150</v>
      </c>
      <c r="AC69" s="45"/>
      <c r="AD69" s="45"/>
      <c r="AE69" s="45"/>
      <c r="AF69" s="45"/>
      <c r="AG69" s="42">
        <f t="shared" si="0"/>
        <v>0</v>
      </c>
    </row>
    <row r="70" spans="2:33" s="61" customFormat="1" ht="48" customHeight="1" x14ac:dyDescent="0.25">
      <c r="B70" s="62" t="s">
        <v>231</v>
      </c>
      <c r="C70" s="62" t="s">
        <v>232</v>
      </c>
      <c r="D70" s="63" t="s">
        <v>232</v>
      </c>
      <c r="E70" s="63" t="s">
        <v>32</v>
      </c>
      <c r="F70" s="63">
        <v>13</v>
      </c>
      <c r="G70" s="63" t="s">
        <v>32</v>
      </c>
      <c r="H70" s="63" t="s">
        <v>32</v>
      </c>
      <c r="I70" s="64" t="s">
        <v>115</v>
      </c>
      <c r="J70" s="64" t="s">
        <v>35</v>
      </c>
      <c r="K70" s="64" t="s">
        <v>36</v>
      </c>
      <c r="L70" s="65" t="s">
        <v>32</v>
      </c>
      <c r="M70" s="65" t="s">
        <v>32</v>
      </c>
      <c r="N70" s="63" t="s">
        <v>32</v>
      </c>
      <c r="O70" s="63" t="s">
        <v>32</v>
      </c>
      <c r="P70" s="66" t="s">
        <v>32</v>
      </c>
      <c r="Q70" s="63" t="s">
        <v>233</v>
      </c>
      <c r="R70" s="5" t="s">
        <v>234</v>
      </c>
      <c r="S70" s="62" t="s">
        <v>37</v>
      </c>
      <c r="T70" s="63" t="s">
        <v>67</v>
      </c>
      <c r="U70" s="62" t="s">
        <v>39</v>
      </c>
      <c r="V70" s="63" t="s">
        <v>53</v>
      </c>
      <c r="W70" s="19">
        <v>1.9</v>
      </c>
      <c r="X70" s="19">
        <v>2.6</v>
      </c>
      <c r="Y70" s="19">
        <v>4.7</v>
      </c>
      <c r="Z70" s="19">
        <v>7</v>
      </c>
      <c r="AA70" s="79">
        <v>57960</v>
      </c>
      <c r="AB70" s="21">
        <v>45658</v>
      </c>
      <c r="AC70" s="22"/>
      <c r="AD70" s="22"/>
      <c r="AE70" s="22"/>
      <c r="AF70" s="22"/>
      <c r="AG70" s="19">
        <f t="shared" ref="AG70:AG133" si="1">(AC70*W70)+(AD70*X70)+(AE70*Y70)+(AF70*Z70)</f>
        <v>0</v>
      </c>
    </row>
    <row r="71" spans="2:33" s="69" customFormat="1" ht="48" customHeight="1" x14ac:dyDescent="0.25">
      <c r="B71" s="33" t="s">
        <v>811</v>
      </c>
      <c r="C71" s="33">
        <v>2012</v>
      </c>
      <c r="D71" s="34" t="s">
        <v>162</v>
      </c>
      <c r="E71" s="34" t="s">
        <v>812</v>
      </c>
      <c r="F71" s="34">
        <v>13</v>
      </c>
      <c r="G71" s="35">
        <v>2012</v>
      </c>
      <c r="H71" s="35">
        <v>2026</v>
      </c>
      <c r="I71" s="36" t="s">
        <v>813</v>
      </c>
      <c r="J71" s="37" t="s">
        <v>35</v>
      </c>
      <c r="K71" s="38" t="s">
        <v>36</v>
      </c>
      <c r="L71" s="39">
        <v>41094</v>
      </c>
      <c r="M71" s="39" t="s">
        <v>814</v>
      </c>
      <c r="N71" s="35" t="s">
        <v>815</v>
      </c>
      <c r="O71" s="40">
        <v>212</v>
      </c>
      <c r="P71" s="40" t="s">
        <v>32</v>
      </c>
      <c r="Q71" s="34" t="s">
        <v>32</v>
      </c>
      <c r="R71" s="41" t="s">
        <v>32</v>
      </c>
      <c r="S71" s="32" t="s">
        <v>37</v>
      </c>
      <c r="T71" s="35" t="s">
        <v>372</v>
      </c>
      <c r="U71" s="33" t="s">
        <v>39</v>
      </c>
      <c r="V71" s="34" t="s">
        <v>398</v>
      </c>
      <c r="W71" s="42">
        <v>6.4</v>
      </c>
      <c r="X71" s="42">
        <v>9.4</v>
      </c>
      <c r="Y71" s="42">
        <v>18.2</v>
      </c>
      <c r="Z71" s="42">
        <v>27.8</v>
      </c>
      <c r="AA71" s="117">
        <v>296872</v>
      </c>
      <c r="AB71" s="44">
        <v>46218</v>
      </c>
      <c r="AC71" s="45"/>
      <c r="AD71" s="45"/>
      <c r="AE71" s="45"/>
      <c r="AF71" s="45"/>
      <c r="AG71" s="42">
        <f t="shared" si="1"/>
        <v>0</v>
      </c>
    </row>
    <row r="72" spans="2:33" s="71" customFormat="1" ht="48" customHeight="1" x14ac:dyDescent="0.25">
      <c r="B72" s="72" t="s">
        <v>236</v>
      </c>
      <c r="C72" s="72" t="s">
        <v>668</v>
      </c>
      <c r="D72" s="73" t="s">
        <v>669</v>
      </c>
      <c r="E72" s="73" t="s">
        <v>32</v>
      </c>
      <c r="F72" s="73">
        <v>17</v>
      </c>
      <c r="G72" s="73" t="s">
        <v>32</v>
      </c>
      <c r="H72" s="73">
        <v>2025</v>
      </c>
      <c r="I72" s="74" t="s">
        <v>670</v>
      </c>
      <c r="J72" s="74" t="s">
        <v>35</v>
      </c>
      <c r="K72" s="74" t="s">
        <v>36</v>
      </c>
      <c r="L72" s="75" t="s">
        <v>32</v>
      </c>
      <c r="M72" s="75" t="s">
        <v>32</v>
      </c>
      <c r="N72" s="73" t="s">
        <v>32</v>
      </c>
      <c r="O72" s="73" t="s">
        <v>32</v>
      </c>
      <c r="P72" s="77" t="s">
        <v>32</v>
      </c>
      <c r="Q72" s="73" t="s">
        <v>32</v>
      </c>
      <c r="R72" s="87" t="s">
        <v>32</v>
      </c>
      <c r="S72" s="72" t="s">
        <v>37</v>
      </c>
      <c r="T72" s="73" t="s">
        <v>38</v>
      </c>
      <c r="U72" s="72" t="s">
        <v>39</v>
      </c>
      <c r="V72" s="73" t="s">
        <v>671</v>
      </c>
      <c r="W72" s="57">
        <v>3.5</v>
      </c>
      <c r="X72" s="57">
        <v>5</v>
      </c>
      <c r="Y72" s="57">
        <v>9.4</v>
      </c>
      <c r="Z72" s="57"/>
      <c r="AA72" s="88">
        <v>296976</v>
      </c>
      <c r="AB72" s="59">
        <v>46131</v>
      </c>
      <c r="AC72" s="60"/>
      <c r="AD72" s="60"/>
      <c r="AE72" s="60"/>
      <c r="AF72" s="60"/>
      <c r="AG72" s="57">
        <f t="shared" si="1"/>
        <v>0</v>
      </c>
    </row>
    <row r="73" spans="2:33" s="61" customFormat="1" ht="48" customHeight="1" x14ac:dyDescent="0.25">
      <c r="B73" s="62" t="s">
        <v>236</v>
      </c>
      <c r="C73" s="62">
        <v>2000</v>
      </c>
      <c r="D73" s="63" t="s">
        <v>672</v>
      </c>
      <c r="E73" s="63">
        <v>2000</v>
      </c>
      <c r="F73" s="63">
        <v>21</v>
      </c>
      <c r="G73" s="63">
        <v>2000</v>
      </c>
      <c r="H73" s="63">
        <v>2022</v>
      </c>
      <c r="I73" s="64" t="s">
        <v>673</v>
      </c>
      <c r="J73" s="64" t="s">
        <v>35</v>
      </c>
      <c r="K73" s="64" t="s">
        <v>36</v>
      </c>
      <c r="L73" s="65" t="s">
        <v>32</v>
      </c>
      <c r="M73" s="65" t="s">
        <v>32</v>
      </c>
      <c r="N73" s="63" t="s">
        <v>32</v>
      </c>
      <c r="O73" s="63">
        <v>2784</v>
      </c>
      <c r="P73" s="66" t="s">
        <v>32</v>
      </c>
      <c r="Q73" s="63" t="s">
        <v>674</v>
      </c>
      <c r="R73" s="5" t="s">
        <v>675</v>
      </c>
      <c r="S73" s="62" t="s">
        <v>37</v>
      </c>
      <c r="T73" s="63" t="s">
        <v>38</v>
      </c>
      <c r="U73" s="62" t="s">
        <v>39</v>
      </c>
      <c r="V73" s="63" t="s">
        <v>676</v>
      </c>
      <c r="W73" s="19">
        <v>6.8</v>
      </c>
      <c r="X73" s="19">
        <v>10</v>
      </c>
      <c r="Y73" s="19">
        <v>19.399999999999999</v>
      </c>
      <c r="Z73" s="19">
        <v>29.6</v>
      </c>
      <c r="AA73" s="79">
        <v>218091</v>
      </c>
      <c r="AB73" s="21">
        <v>46131</v>
      </c>
      <c r="AC73" s="22"/>
      <c r="AD73" s="22"/>
      <c r="AE73" s="22"/>
      <c r="AF73" s="22"/>
      <c r="AG73" s="19">
        <f t="shared" si="1"/>
        <v>0</v>
      </c>
    </row>
    <row r="74" spans="2:33" s="61" customFormat="1" ht="48" customHeight="1" x14ac:dyDescent="0.25">
      <c r="B74" s="62" t="s">
        <v>236</v>
      </c>
      <c r="C74" s="62">
        <v>2002</v>
      </c>
      <c r="D74" s="63" t="s">
        <v>677</v>
      </c>
      <c r="E74" s="63">
        <v>2002</v>
      </c>
      <c r="F74" s="63">
        <v>16</v>
      </c>
      <c r="G74" s="63">
        <v>2002</v>
      </c>
      <c r="H74" s="63">
        <v>2019</v>
      </c>
      <c r="I74" s="64" t="s">
        <v>513</v>
      </c>
      <c r="J74" s="64" t="s">
        <v>35</v>
      </c>
      <c r="K74" s="64" t="s">
        <v>36</v>
      </c>
      <c r="L74" s="65" t="s">
        <v>32</v>
      </c>
      <c r="M74" s="65">
        <v>43622</v>
      </c>
      <c r="N74" s="63" t="s">
        <v>32</v>
      </c>
      <c r="O74" s="63">
        <v>3492</v>
      </c>
      <c r="P74" s="66" t="s">
        <v>32</v>
      </c>
      <c r="Q74" s="63" t="s">
        <v>678</v>
      </c>
      <c r="R74" s="5" t="s">
        <v>679</v>
      </c>
      <c r="S74" s="62" t="s">
        <v>37</v>
      </c>
      <c r="T74" s="63" t="s">
        <v>38</v>
      </c>
      <c r="U74" s="62" t="s">
        <v>39</v>
      </c>
      <c r="V74" s="63" t="s">
        <v>680</v>
      </c>
      <c r="W74" s="19">
        <v>3.9</v>
      </c>
      <c r="X74" s="19">
        <v>5.6</v>
      </c>
      <c r="Y74" s="19">
        <v>10.7</v>
      </c>
      <c r="Z74" s="19">
        <v>16.3</v>
      </c>
      <c r="AA74" s="79">
        <v>136412</v>
      </c>
      <c r="AB74" s="21">
        <v>46131</v>
      </c>
      <c r="AC74" s="22"/>
      <c r="AD74" s="22"/>
      <c r="AE74" s="22"/>
      <c r="AF74" s="22"/>
      <c r="AG74" s="19">
        <f t="shared" si="1"/>
        <v>0</v>
      </c>
    </row>
    <row r="75" spans="2:33" s="69" customFormat="1" ht="48" customHeight="1" x14ac:dyDescent="0.25">
      <c r="B75" s="32" t="s">
        <v>236</v>
      </c>
      <c r="C75" s="33">
        <v>2002</v>
      </c>
      <c r="D75" s="34" t="s">
        <v>839</v>
      </c>
      <c r="E75" s="34">
        <v>2002</v>
      </c>
      <c r="F75" s="32">
        <v>17</v>
      </c>
      <c r="G75" s="35">
        <v>2002</v>
      </c>
      <c r="H75" s="32">
        <v>2020</v>
      </c>
      <c r="I75" s="36" t="s">
        <v>157</v>
      </c>
      <c r="J75" s="37" t="s">
        <v>35</v>
      </c>
      <c r="K75" s="38" t="s">
        <v>36</v>
      </c>
      <c r="L75" s="39" t="s">
        <v>32</v>
      </c>
      <c r="M75" s="39" t="s">
        <v>32</v>
      </c>
      <c r="N75" s="35" t="s">
        <v>32</v>
      </c>
      <c r="O75" s="40">
        <v>3102</v>
      </c>
      <c r="P75" s="40" t="s">
        <v>32</v>
      </c>
      <c r="Q75" s="34" t="s">
        <v>32</v>
      </c>
      <c r="R75" s="41" t="s">
        <v>840</v>
      </c>
      <c r="S75" s="32" t="s">
        <v>37</v>
      </c>
      <c r="T75" s="32" t="s">
        <v>38</v>
      </c>
      <c r="U75" s="33" t="s">
        <v>39</v>
      </c>
      <c r="V75" s="33" t="s">
        <v>839</v>
      </c>
      <c r="W75" s="42">
        <v>4.2</v>
      </c>
      <c r="X75" s="42">
        <v>6</v>
      </c>
      <c r="Y75" s="42">
        <v>11.4</v>
      </c>
      <c r="Z75" s="42">
        <v>17.3</v>
      </c>
      <c r="AA75" s="43">
        <v>162756</v>
      </c>
      <c r="AB75" s="44">
        <v>46217</v>
      </c>
      <c r="AC75" s="45"/>
      <c r="AD75" s="45"/>
      <c r="AE75" s="45"/>
      <c r="AF75" s="45"/>
      <c r="AG75" s="42">
        <f t="shared" si="1"/>
        <v>0</v>
      </c>
    </row>
    <row r="76" spans="2:33" s="61" customFormat="1" ht="48" customHeight="1" x14ac:dyDescent="0.25">
      <c r="B76" s="62" t="s">
        <v>236</v>
      </c>
      <c r="C76" s="62">
        <v>2006</v>
      </c>
      <c r="D76" s="63" t="s">
        <v>237</v>
      </c>
      <c r="E76" s="63">
        <v>2006</v>
      </c>
      <c r="F76" s="63">
        <v>12</v>
      </c>
      <c r="G76" s="63">
        <v>2006</v>
      </c>
      <c r="H76" s="63">
        <v>2019</v>
      </c>
      <c r="I76" s="64" t="s">
        <v>34</v>
      </c>
      <c r="J76" s="64" t="s">
        <v>35</v>
      </c>
      <c r="K76" s="64" t="s">
        <v>36</v>
      </c>
      <c r="L76" s="65" t="s">
        <v>32</v>
      </c>
      <c r="M76" s="65" t="s">
        <v>32</v>
      </c>
      <c r="N76" s="63" t="s">
        <v>32</v>
      </c>
      <c r="O76" s="63">
        <v>1608</v>
      </c>
      <c r="P76" s="66" t="s">
        <v>32</v>
      </c>
      <c r="Q76" s="63" t="s">
        <v>238</v>
      </c>
      <c r="R76" s="5" t="s">
        <v>239</v>
      </c>
      <c r="S76" s="62" t="s">
        <v>37</v>
      </c>
      <c r="T76" s="63" t="s">
        <v>38</v>
      </c>
      <c r="U76" s="62" t="s">
        <v>39</v>
      </c>
      <c r="V76" s="63" t="s">
        <v>240</v>
      </c>
      <c r="W76" s="19">
        <v>3.4</v>
      </c>
      <c r="X76" s="19">
        <v>4.9000000000000004</v>
      </c>
      <c r="Y76" s="19">
        <v>9.1999999999999993</v>
      </c>
      <c r="Z76" s="19">
        <v>13.9</v>
      </c>
      <c r="AA76" s="79">
        <v>135462</v>
      </c>
      <c r="AB76" s="21">
        <v>45777</v>
      </c>
      <c r="AC76" s="22"/>
      <c r="AD76" s="22"/>
      <c r="AE76" s="22"/>
      <c r="AF76" s="22"/>
      <c r="AG76" s="19">
        <f t="shared" si="1"/>
        <v>0</v>
      </c>
    </row>
    <row r="77" spans="2:33" s="61" customFormat="1" ht="48" customHeight="1" x14ac:dyDescent="0.25">
      <c r="B77" s="62" t="s">
        <v>236</v>
      </c>
      <c r="C77" s="62">
        <v>2008</v>
      </c>
      <c r="D77" s="63" t="s">
        <v>281</v>
      </c>
      <c r="E77" s="63" t="s">
        <v>681</v>
      </c>
      <c r="F77" s="63">
        <v>12</v>
      </c>
      <c r="G77" s="63">
        <v>2008</v>
      </c>
      <c r="H77" s="63">
        <v>2021</v>
      </c>
      <c r="I77" s="64" t="s">
        <v>682</v>
      </c>
      <c r="J77" s="64" t="s">
        <v>35</v>
      </c>
      <c r="K77" s="64" t="s">
        <v>36</v>
      </c>
      <c r="L77" s="65" t="s">
        <v>32</v>
      </c>
      <c r="M77" s="65">
        <v>44399</v>
      </c>
      <c r="N77" s="63" t="s">
        <v>32</v>
      </c>
      <c r="O77" s="63">
        <v>13227</v>
      </c>
      <c r="P77" s="66" t="s">
        <v>32</v>
      </c>
      <c r="Q77" s="63" t="s">
        <v>683</v>
      </c>
      <c r="R77" s="5" t="s">
        <v>684</v>
      </c>
      <c r="S77" s="62" t="s">
        <v>37</v>
      </c>
      <c r="T77" s="63" t="s">
        <v>38</v>
      </c>
      <c r="U77" s="62" t="s">
        <v>39</v>
      </c>
      <c r="V77" s="63" t="s">
        <v>685</v>
      </c>
      <c r="W77" s="19">
        <v>3.9</v>
      </c>
      <c r="X77" s="19">
        <v>5.6</v>
      </c>
      <c r="Y77" s="19">
        <v>10.7</v>
      </c>
      <c r="Z77" s="19">
        <v>16.3</v>
      </c>
      <c r="AA77" s="79">
        <v>190372</v>
      </c>
      <c r="AB77" s="21">
        <v>46131</v>
      </c>
      <c r="AC77" s="22"/>
      <c r="AD77" s="22"/>
      <c r="AE77" s="22"/>
      <c r="AF77" s="22"/>
      <c r="AG77" s="19">
        <f t="shared" si="1"/>
        <v>0</v>
      </c>
    </row>
    <row r="78" spans="2:33" s="71" customFormat="1" ht="48" customHeight="1" x14ac:dyDescent="0.25">
      <c r="B78" s="72" t="s">
        <v>236</v>
      </c>
      <c r="C78" s="72" t="s">
        <v>686</v>
      </c>
      <c r="D78" s="73" t="s">
        <v>32</v>
      </c>
      <c r="E78" s="73" t="s">
        <v>681</v>
      </c>
      <c r="F78" s="73">
        <v>17</v>
      </c>
      <c r="G78" s="73">
        <v>2008</v>
      </c>
      <c r="H78" s="73">
        <v>2026</v>
      </c>
      <c r="I78" s="74" t="s">
        <v>687</v>
      </c>
      <c r="J78" s="74" t="s">
        <v>35</v>
      </c>
      <c r="K78" s="74" t="s">
        <v>36</v>
      </c>
      <c r="L78" s="75" t="s">
        <v>32</v>
      </c>
      <c r="M78" s="75" t="s">
        <v>32</v>
      </c>
      <c r="N78" s="73" t="s">
        <v>32</v>
      </c>
      <c r="O78" s="73" t="s">
        <v>32</v>
      </c>
      <c r="P78" s="77" t="s">
        <v>32</v>
      </c>
      <c r="Q78" s="73" t="s">
        <v>32</v>
      </c>
      <c r="R78" s="87" t="s">
        <v>32</v>
      </c>
      <c r="S78" s="72" t="s">
        <v>37</v>
      </c>
      <c r="T78" s="73" t="s">
        <v>38</v>
      </c>
      <c r="U78" s="72" t="s">
        <v>39</v>
      </c>
      <c r="V78" s="73" t="s">
        <v>688</v>
      </c>
      <c r="W78" s="57">
        <v>4.9000000000000004</v>
      </c>
      <c r="X78" s="57">
        <v>7.1</v>
      </c>
      <c r="Y78" s="57">
        <v>13.7</v>
      </c>
      <c r="Z78" s="57"/>
      <c r="AA78" s="88">
        <v>298532</v>
      </c>
      <c r="AB78" s="59">
        <v>46131</v>
      </c>
      <c r="AC78" s="60"/>
      <c r="AD78" s="60"/>
      <c r="AE78" s="60"/>
      <c r="AF78" s="60"/>
      <c r="AG78" s="57">
        <f t="shared" si="1"/>
        <v>0</v>
      </c>
    </row>
    <row r="79" spans="2:33" s="71" customFormat="1" ht="48" customHeight="1" x14ac:dyDescent="0.25">
      <c r="B79" s="72" t="s">
        <v>236</v>
      </c>
      <c r="C79" s="72" t="s">
        <v>689</v>
      </c>
      <c r="D79" s="73" t="s">
        <v>690</v>
      </c>
      <c r="E79" s="73" t="s">
        <v>691</v>
      </c>
      <c r="F79" s="73">
        <v>10</v>
      </c>
      <c r="G79" s="73">
        <v>2009</v>
      </c>
      <c r="H79" s="73">
        <v>2020</v>
      </c>
      <c r="I79" s="74" t="s">
        <v>138</v>
      </c>
      <c r="J79" s="74" t="s">
        <v>35</v>
      </c>
      <c r="K79" s="74" t="s">
        <v>36</v>
      </c>
      <c r="L79" s="75" t="s">
        <v>692</v>
      </c>
      <c r="M79" s="75">
        <v>43895</v>
      </c>
      <c r="N79" s="73">
        <v>16902</v>
      </c>
      <c r="O79" s="73">
        <v>678</v>
      </c>
      <c r="P79" s="77" t="s">
        <v>32</v>
      </c>
      <c r="Q79" s="73" t="s">
        <v>693</v>
      </c>
      <c r="R79" s="87" t="s">
        <v>32</v>
      </c>
      <c r="S79" s="72" t="s">
        <v>37</v>
      </c>
      <c r="T79" s="73" t="s">
        <v>38</v>
      </c>
      <c r="U79" s="72" t="s">
        <v>39</v>
      </c>
      <c r="V79" s="73" t="s">
        <v>694</v>
      </c>
      <c r="W79" s="57">
        <v>3.7</v>
      </c>
      <c r="X79" s="57">
        <v>5.2</v>
      </c>
      <c r="Y79" s="57">
        <v>9.9</v>
      </c>
      <c r="Z79" s="57"/>
      <c r="AA79" s="88">
        <v>160254</v>
      </c>
      <c r="AB79" s="59">
        <v>46131</v>
      </c>
      <c r="AC79" s="60"/>
      <c r="AD79" s="60"/>
      <c r="AE79" s="60"/>
      <c r="AF79" s="60"/>
      <c r="AG79" s="57">
        <f t="shared" si="1"/>
        <v>0</v>
      </c>
    </row>
    <row r="80" spans="2:33" s="69" customFormat="1" ht="48" customHeight="1" x14ac:dyDescent="0.25">
      <c r="B80" s="33" t="s">
        <v>236</v>
      </c>
      <c r="C80" s="33" t="s">
        <v>841</v>
      </c>
      <c r="D80" s="34" t="s">
        <v>555</v>
      </c>
      <c r="E80" s="34" t="s">
        <v>842</v>
      </c>
      <c r="F80" s="34">
        <v>5</v>
      </c>
      <c r="G80" s="35">
        <v>2020</v>
      </c>
      <c r="H80" s="35">
        <v>2026</v>
      </c>
      <c r="I80" s="36" t="s">
        <v>43</v>
      </c>
      <c r="J80" s="37" t="s">
        <v>35</v>
      </c>
      <c r="K80" s="38" t="s">
        <v>36</v>
      </c>
      <c r="L80" s="39" t="s">
        <v>32</v>
      </c>
      <c r="M80" s="39">
        <v>46029</v>
      </c>
      <c r="N80" s="35" t="s">
        <v>32</v>
      </c>
      <c r="O80" s="40" t="s">
        <v>32</v>
      </c>
      <c r="P80" s="40" t="s">
        <v>32</v>
      </c>
      <c r="Q80" s="34" t="s">
        <v>32</v>
      </c>
      <c r="R80" s="41" t="s">
        <v>843</v>
      </c>
      <c r="S80" s="32" t="s">
        <v>37</v>
      </c>
      <c r="T80" s="35" t="s">
        <v>38</v>
      </c>
      <c r="U80" s="32" t="s">
        <v>39</v>
      </c>
      <c r="V80" s="34" t="s">
        <v>844</v>
      </c>
      <c r="W80" s="42">
        <v>2</v>
      </c>
      <c r="X80" s="42">
        <v>2.8</v>
      </c>
      <c r="Y80" s="42">
        <v>5</v>
      </c>
      <c r="Z80" s="42"/>
      <c r="AA80" s="117">
        <v>299150</v>
      </c>
      <c r="AB80" s="44">
        <v>46217</v>
      </c>
      <c r="AC80" s="45"/>
      <c r="AD80" s="45"/>
      <c r="AE80" s="45"/>
      <c r="AF80" s="45"/>
      <c r="AG80" s="42">
        <f t="shared" si="1"/>
        <v>0</v>
      </c>
    </row>
    <row r="81" spans="2:33" s="61" customFormat="1" ht="48" customHeight="1" x14ac:dyDescent="0.25">
      <c r="B81" s="62" t="s">
        <v>236</v>
      </c>
      <c r="C81" s="62" t="s">
        <v>695</v>
      </c>
      <c r="D81" s="63" t="s">
        <v>696</v>
      </c>
      <c r="E81" s="63" t="s">
        <v>697</v>
      </c>
      <c r="F81" s="63">
        <v>8</v>
      </c>
      <c r="G81" s="63">
        <v>2017</v>
      </c>
      <c r="H81" s="63">
        <v>2025</v>
      </c>
      <c r="I81" s="64" t="s">
        <v>698</v>
      </c>
      <c r="J81" s="64" t="s">
        <v>35</v>
      </c>
      <c r="K81" s="64" t="s">
        <v>36</v>
      </c>
      <c r="L81" s="65">
        <v>42836</v>
      </c>
      <c r="M81" s="65">
        <v>45981</v>
      </c>
      <c r="N81" s="63" t="s">
        <v>697</v>
      </c>
      <c r="O81" s="63">
        <v>230</v>
      </c>
      <c r="P81" s="66" t="s">
        <v>32</v>
      </c>
      <c r="Q81" s="63" t="s">
        <v>699</v>
      </c>
      <c r="R81" s="5" t="s">
        <v>32</v>
      </c>
      <c r="S81" s="62" t="s">
        <v>37</v>
      </c>
      <c r="T81" s="63" t="s">
        <v>38</v>
      </c>
      <c r="U81" s="62" t="s">
        <v>39</v>
      </c>
      <c r="V81" s="63" t="s">
        <v>398</v>
      </c>
      <c r="W81" s="19">
        <v>3.3</v>
      </c>
      <c r="X81" s="19">
        <v>4.5999999999999996</v>
      </c>
      <c r="Y81" s="19">
        <v>8.6999999999999993</v>
      </c>
      <c r="Z81" s="19">
        <v>13.2</v>
      </c>
      <c r="AA81" s="79">
        <v>293566</v>
      </c>
      <c r="AB81" s="21">
        <v>46131</v>
      </c>
      <c r="AC81" s="22"/>
      <c r="AD81" s="22"/>
      <c r="AE81" s="22"/>
      <c r="AF81" s="22"/>
      <c r="AG81" s="19">
        <f t="shared" si="1"/>
        <v>0</v>
      </c>
    </row>
    <row r="82" spans="2:33" s="61" customFormat="1" ht="48" customHeight="1" x14ac:dyDescent="0.25">
      <c r="B82" s="62" t="s">
        <v>236</v>
      </c>
      <c r="C82" s="62" t="s">
        <v>700</v>
      </c>
      <c r="D82" s="63" t="s">
        <v>700</v>
      </c>
      <c r="E82" s="63" t="s">
        <v>32</v>
      </c>
      <c r="F82" s="63" t="s">
        <v>33</v>
      </c>
      <c r="G82" s="63" t="s">
        <v>32</v>
      </c>
      <c r="H82" s="63" t="s">
        <v>32</v>
      </c>
      <c r="I82" s="64" t="s">
        <v>152</v>
      </c>
      <c r="J82" s="64" t="s">
        <v>35</v>
      </c>
      <c r="K82" s="64" t="s">
        <v>36</v>
      </c>
      <c r="L82" s="65" t="s">
        <v>32</v>
      </c>
      <c r="M82" s="65" t="s">
        <v>32</v>
      </c>
      <c r="N82" s="63" t="s">
        <v>32</v>
      </c>
      <c r="O82" s="63" t="s">
        <v>32</v>
      </c>
      <c r="P82" s="66" t="s">
        <v>32</v>
      </c>
      <c r="Q82" s="63" t="s">
        <v>701</v>
      </c>
      <c r="R82" s="5" t="s">
        <v>702</v>
      </c>
      <c r="S82" s="62" t="s">
        <v>37</v>
      </c>
      <c r="T82" s="63" t="s">
        <v>38</v>
      </c>
      <c r="U82" s="62" t="s">
        <v>39</v>
      </c>
      <c r="V82" s="63" t="s">
        <v>703</v>
      </c>
      <c r="W82" s="19">
        <v>1.6</v>
      </c>
      <c r="X82" s="19">
        <v>2.1</v>
      </c>
      <c r="Y82" s="19">
        <v>3.7</v>
      </c>
      <c r="Z82" s="19">
        <v>5.5</v>
      </c>
      <c r="AA82" s="79">
        <v>93475</v>
      </c>
      <c r="AB82" s="21">
        <v>46131</v>
      </c>
      <c r="AC82" s="22"/>
      <c r="AD82" s="22"/>
      <c r="AE82" s="22"/>
      <c r="AF82" s="22"/>
      <c r="AG82" s="19">
        <f t="shared" si="1"/>
        <v>0</v>
      </c>
    </row>
    <row r="83" spans="2:33" s="61" customFormat="1" ht="48" customHeight="1" x14ac:dyDescent="0.25">
      <c r="B83" s="62" t="s">
        <v>236</v>
      </c>
      <c r="C83" s="62" t="s">
        <v>700</v>
      </c>
      <c r="D83" s="63" t="s">
        <v>700</v>
      </c>
      <c r="E83" s="63" t="s">
        <v>306</v>
      </c>
      <c r="F83" s="63" t="s">
        <v>33</v>
      </c>
      <c r="G83" s="63" t="s">
        <v>32</v>
      </c>
      <c r="H83" s="63">
        <v>2023</v>
      </c>
      <c r="I83" s="64" t="s">
        <v>704</v>
      </c>
      <c r="J83" s="64" t="s">
        <v>35</v>
      </c>
      <c r="K83" s="64" t="s">
        <v>36</v>
      </c>
      <c r="L83" s="65" t="s">
        <v>32</v>
      </c>
      <c r="M83" s="65">
        <v>44998</v>
      </c>
      <c r="N83" s="63" t="s">
        <v>32</v>
      </c>
      <c r="O83" s="63" t="s">
        <v>32</v>
      </c>
      <c r="P83" s="66" t="s">
        <v>32</v>
      </c>
      <c r="Q83" s="63" t="s">
        <v>705</v>
      </c>
      <c r="R83" s="5" t="s">
        <v>706</v>
      </c>
      <c r="S83" s="62" t="s">
        <v>37</v>
      </c>
      <c r="T83" s="63" t="s">
        <v>38</v>
      </c>
      <c r="U83" s="62" t="s">
        <v>39</v>
      </c>
      <c r="V83" s="63" t="s">
        <v>700</v>
      </c>
      <c r="W83" s="19">
        <v>2.4</v>
      </c>
      <c r="X83" s="19">
        <v>3.4</v>
      </c>
      <c r="Y83" s="19">
        <v>6.2</v>
      </c>
      <c r="Z83" s="19">
        <v>9.3000000000000007</v>
      </c>
      <c r="AA83" s="79">
        <v>238912</v>
      </c>
      <c r="AB83" s="21">
        <v>46131</v>
      </c>
      <c r="AC83" s="22"/>
      <c r="AD83" s="22"/>
      <c r="AE83" s="22"/>
      <c r="AF83" s="22"/>
      <c r="AG83" s="19">
        <f t="shared" si="1"/>
        <v>0</v>
      </c>
    </row>
    <row r="84" spans="2:33" s="69" customFormat="1" ht="48" customHeight="1" x14ac:dyDescent="0.25">
      <c r="B84" s="32" t="s">
        <v>241</v>
      </c>
      <c r="C84" s="33" t="s">
        <v>845</v>
      </c>
      <c r="D84" s="33" t="s">
        <v>846</v>
      </c>
      <c r="E84" s="34" t="s">
        <v>847</v>
      </c>
      <c r="F84" s="32">
        <v>11</v>
      </c>
      <c r="G84" s="35" t="s">
        <v>32</v>
      </c>
      <c r="H84" s="32">
        <v>2023</v>
      </c>
      <c r="I84" s="36" t="s">
        <v>848</v>
      </c>
      <c r="J84" s="37" t="s">
        <v>35</v>
      </c>
      <c r="K84" s="38" t="s">
        <v>36</v>
      </c>
      <c r="L84" s="39" t="s">
        <v>32</v>
      </c>
      <c r="M84" s="39" t="s">
        <v>32</v>
      </c>
      <c r="N84" s="35" t="s">
        <v>32</v>
      </c>
      <c r="O84" s="40" t="s">
        <v>32</v>
      </c>
      <c r="P84" s="40" t="s">
        <v>32</v>
      </c>
      <c r="Q84" s="34" t="s">
        <v>32</v>
      </c>
      <c r="R84" s="125" t="s">
        <v>849</v>
      </c>
      <c r="S84" s="32" t="s">
        <v>57</v>
      </c>
      <c r="T84" s="32" t="s">
        <v>158</v>
      </c>
      <c r="U84" s="33" t="s">
        <v>59</v>
      </c>
      <c r="V84" s="33" t="s">
        <v>76</v>
      </c>
      <c r="W84" s="42">
        <v>2.9</v>
      </c>
      <c r="X84" s="42">
        <v>4.0999999999999996</v>
      </c>
      <c r="Y84" s="42">
        <v>7.7</v>
      </c>
      <c r="Z84" s="42">
        <v>11.6</v>
      </c>
      <c r="AA84" s="43">
        <v>284400</v>
      </c>
      <c r="AB84" s="44">
        <v>46218</v>
      </c>
      <c r="AC84" s="45"/>
      <c r="AD84" s="45"/>
      <c r="AE84" s="45"/>
      <c r="AF84" s="45"/>
      <c r="AG84" s="42">
        <f t="shared" si="1"/>
        <v>0</v>
      </c>
    </row>
    <row r="85" spans="2:33" s="61" customFormat="1" ht="48" customHeight="1" x14ac:dyDescent="0.25">
      <c r="B85" s="62" t="s">
        <v>241</v>
      </c>
      <c r="C85" s="62" t="s">
        <v>242</v>
      </c>
      <c r="D85" s="63" t="s">
        <v>242</v>
      </c>
      <c r="E85" s="63" t="s">
        <v>32</v>
      </c>
      <c r="F85" s="63" t="s">
        <v>33</v>
      </c>
      <c r="G85" s="63" t="s">
        <v>32</v>
      </c>
      <c r="H85" s="63" t="s">
        <v>32</v>
      </c>
      <c r="I85" s="64" t="s">
        <v>243</v>
      </c>
      <c r="J85" s="64" t="s">
        <v>35</v>
      </c>
      <c r="K85" s="64" t="s">
        <v>36</v>
      </c>
      <c r="L85" s="65" t="s">
        <v>32</v>
      </c>
      <c r="M85" s="65" t="s">
        <v>32</v>
      </c>
      <c r="N85" s="63" t="s">
        <v>32</v>
      </c>
      <c r="O85" s="63" t="s">
        <v>32</v>
      </c>
      <c r="P85" s="66" t="s">
        <v>32</v>
      </c>
      <c r="Q85" s="63" t="s">
        <v>244</v>
      </c>
      <c r="R85" s="5" t="s">
        <v>245</v>
      </c>
      <c r="S85" s="62" t="s">
        <v>57</v>
      </c>
      <c r="T85" s="63" t="s">
        <v>158</v>
      </c>
      <c r="U85" s="62" t="s">
        <v>59</v>
      </c>
      <c r="V85" s="63" t="s">
        <v>246</v>
      </c>
      <c r="W85" s="19">
        <v>2.9</v>
      </c>
      <c r="X85" s="19">
        <v>4.0999999999999996</v>
      </c>
      <c r="Y85" s="19">
        <v>7.7</v>
      </c>
      <c r="Z85" s="19">
        <v>11.6</v>
      </c>
      <c r="AA85" s="79">
        <v>164468</v>
      </c>
      <c r="AB85" s="21">
        <v>45795</v>
      </c>
      <c r="AC85" s="22"/>
      <c r="AD85" s="22"/>
      <c r="AE85" s="22"/>
      <c r="AF85" s="22"/>
      <c r="AG85" s="19">
        <f t="shared" si="1"/>
        <v>0</v>
      </c>
    </row>
    <row r="86" spans="2:33" s="69" customFormat="1" ht="48" customHeight="1" x14ac:dyDescent="0.25">
      <c r="B86" s="32" t="s">
        <v>241</v>
      </c>
      <c r="C86" s="33" t="s">
        <v>458</v>
      </c>
      <c r="D86" s="33" t="s">
        <v>458</v>
      </c>
      <c r="E86" s="34" t="s">
        <v>32</v>
      </c>
      <c r="F86" s="32" t="s">
        <v>33</v>
      </c>
      <c r="G86" s="35" t="s">
        <v>32</v>
      </c>
      <c r="H86" s="35" t="s">
        <v>32</v>
      </c>
      <c r="I86" s="36" t="s">
        <v>243</v>
      </c>
      <c r="J86" s="37" t="s">
        <v>35</v>
      </c>
      <c r="K86" s="38" t="s">
        <v>36</v>
      </c>
      <c r="L86" s="39" t="s">
        <v>32</v>
      </c>
      <c r="M86" s="39" t="s">
        <v>32</v>
      </c>
      <c r="N86" s="35" t="s">
        <v>32</v>
      </c>
      <c r="O86" s="40" t="s">
        <v>32</v>
      </c>
      <c r="P86" s="40" t="s">
        <v>32</v>
      </c>
      <c r="Q86" s="34" t="s">
        <v>32</v>
      </c>
      <c r="R86" s="125" t="s">
        <v>850</v>
      </c>
      <c r="S86" s="32" t="s">
        <v>57</v>
      </c>
      <c r="T86" s="32" t="s">
        <v>158</v>
      </c>
      <c r="U86" s="33" t="s">
        <v>107</v>
      </c>
      <c r="V86" s="33" t="s">
        <v>851</v>
      </c>
      <c r="W86" s="42">
        <v>1.6</v>
      </c>
      <c r="X86" s="42">
        <v>2.1</v>
      </c>
      <c r="Y86" s="42">
        <v>3.7</v>
      </c>
      <c r="Z86" s="42">
        <v>5.5</v>
      </c>
      <c r="AA86" s="43">
        <v>161570</v>
      </c>
      <c r="AB86" s="44">
        <v>46218</v>
      </c>
      <c r="AC86" s="45"/>
      <c r="AD86" s="45"/>
      <c r="AE86" s="45"/>
      <c r="AF86" s="45"/>
      <c r="AG86" s="42">
        <f t="shared" si="1"/>
        <v>0</v>
      </c>
    </row>
    <row r="87" spans="2:33" s="61" customFormat="1" ht="48" customHeight="1" x14ac:dyDescent="0.25">
      <c r="B87" s="62" t="s">
        <v>635</v>
      </c>
      <c r="C87" s="62" t="s">
        <v>636</v>
      </c>
      <c r="D87" s="63" t="s">
        <v>637</v>
      </c>
      <c r="E87" s="63" t="s">
        <v>638</v>
      </c>
      <c r="F87" s="63">
        <v>4</v>
      </c>
      <c r="G87" s="63">
        <v>2018</v>
      </c>
      <c r="H87" s="63">
        <v>2022</v>
      </c>
      <c r="I87" s="64" t="s">
        <v>639</v>
      </c>
      <c r="J87" s="64" t="s">
        <v>35</v>
      </c>
      <c r="K87" s="64" t="s">
        <v>36</v>
      </c>
      <c r="L87" s="65">
        <v>43382</v>
      </c>
      <c r="M87" s="65" t="s">
        <v>32</v>
      </c>
      <c r="N87" s="63" t="s">
        <v>638</v>
      </c>
      <c r="O87" s="63">
        <v>211</v>
      </c>
      <c r="P87" s="66" t="s">
        <v>32</v>
      </c>
      <c r="Q87" s="63" t="s">
        <v>32</v>
      </c>
      <c r="R87" s="5" t="s">
        <v>32</v>
      </c>
      <c r="S87" s="62" t="s">
        <v>57</v>
      </c>
      <c r="T87" s="63" t="s">
        <v>158</v>
      </c>
      <c r="U87" s="62" t="s">
        <v>107</v>
      </c>
      <c r="V87" s="63" t="s">
        <v>640</v>
      </c>
      <c r="W87" s="19">
        <v>3.8</v>
      </c>
      <c r="X87" s="19">
        <v>5.4</v>
      </c>
      <c r="Y87" s="19">
        <v>10.3</v>
      </c>
      <c r="Z87" s="19">
        <v>15.6</v>
      </c>
      <c r="AA87" s="79">
        <v>264893</v>
      </c>
      <c r="AB87" s="21">
        <v>46115</v>
      </c>
      <c r="AC87" s="22"/>
      <c r="AD87" s="22"/>
      <c r="AE87" s="22"/>
      <c r="AF87" s="22"/>
      <c r="AG87" s="19">
        <f t="shared" si="1"/>
        <v>0</v>
      </c>
    </row>
    <row r="88" spans="2:33" s="61" customFormat="1" ht="48" customHeight="1" x14ac:dyDescent="0.25">
      <c r="B88" s="62" t="s">
        <v>635</v>
      </c>
      <c r="C88" s="62" t="s">
        <v>641</v>
      </c>
      <c r="D88" s="63" t="s">
        <v>642</v>
      </c>
      <c r="E88" s="63" t="s">
        <v>643</v>
      </c>
      <c r="F88" s="63">
        <v>4</v>
      </c>
      <c r="G88" s="63">
        <v>2018</v>
      </c>
      <c r="H88" s="63">
        <v>2022</v>
      </c>
      <c r="I88" s="64" t="s">
        <v>644</v>
      </c>
      <c r="J88" s="64" t="s">
        <v>35</v>
      </c>
      <c r="K88" s="64" t="s">
        <v>36</v>
      </c>
      <c r="L88" s="65">
        <v>43384</v>
      </c>
      <c r="M88" s="65" t="s">
        <v>32</v>
      </c>
      <c r="N88" s="63" t="s">
        <v>645</v>
      </c>
      <c r="O88" s="63">
        <v>218</v>
      </c>
      <c r="P88" s="66" t="s">
        <v>32</v>
      </c>
      <c r="Q88" s="63" t="s">
        <v>32</v>
      </c>
      <c r="R88" s="5" t="s">
        <v>32</v>
      </c>
      <c r="S88" s="62" t="s">
        <v>57</v>
      </c>
      <c r="T88" s="63" t="s">
        <v>158</v>
      </c>
      <c r="U88" s="62" t="s">
        <v>59</v>
      </c>
      <c r="V88" s="63" t="s">
        <v>640</v>
      </c>
      <c r="W88" s="19">
        <v>3.8</v>
      </c>
      <c r="X88" s="19">
        <v>5.4</v>
      </c>
      <c r="Y88" s="19">
        <v>10.3</v>
      </c>
      <c r="Z88" s="19">
        <v>15.6</v>
      </c>
      <c r="AA88" s="79">
        <v>262287</v>
      </c>
      <c r="AB88" s="21">
        <v>46115</v>
      </c>
      <c r="AC88" s="22"/>
      <c r="AD88" s="22"/>
      <c r="AE88" s="22"/>
      <c r="AF88" s="22"/>
      <c r="AG88" s="19">
        <f t="shared" si="1"/>
        <v>0</v>
      </c>
    </row>
    <row r="89" spans="2:33" s="61" customFormat="1" ht="48" customHeight="1" x14ac:dyDescent="0.25">
      <c r="B89" s="62" t="s">
        <v>247</v>
      </c>
      <c r="C89" s="62" t="s">
        <v>248</v>
      </c>
      <c r="D89" s="62" t="s">
        <v>249</v>
      </c>
      <c r="E89" s="63"/>
      <c r="F89" s="62" t="s">
        <v>33</v>
      </c>
      <c r="G89" s="63" t="s">
        <v>32</v>
      </c>
      <c r="H89" s="63" t="s">
        <v>32</v>
      </c>
      <c r="I89" s="64" t="s">
        <v>105</v>
      </c>
      <c r="J89" s="64" t="s">
        <v>35</v>
      </c>
      <c r="K89" s="64" t="s">
        <v>36</v>
      </c>
      <c r="L89" s="65" t="s">
        <v>32</v>
      </c>
      <c r="M89" s="65" t="s">
        <v>32</v>
      </c>
      <c r="N89" s="63"/>
      <c r="O89" s="63" t="s">
        <v>32</v>
      </c>
      <c r="P89" s="66" t="s">
        <v>32</v>
      </c>
      <c r="Q89" s="63" t="s">
        <v>32</v>
      </c>
      <c r="R89" s="5"/>
      <c r="S89" s="62" t="s">
        <v>57</v>
      </c>
      <c r="T89" s="62" t="s">
        <v>158</v>
      </c>
      <c r="U89" s="62" t="s">
        <v>59</v>
      </c>
      <c r="V89" s="62" t="s">
        <v>76</v>
      </c>
      <c r="W89" s="19">
        <v>1.7</v>
      </c>
      <c r="X89" s="19">
        <v>2.2999999999999998</v>
      </c>
      <c r="Y89" s="19">
        <v>3.9</v>
      </c>
      <c r="Z89" s="19">
        <v>5.9</v>
      </c>
      <c r="AA89" s="89" t="s">
        <v>225</v>
      </c>
      <c r="AB89" s="21">
        <v>45658</v>
      </c>
      <c r="AC89" s="22"/>
      <c r="AD89" s="22"/>
      <c r="AE89" s="22"/>
      <c r="AF89" s="22"/>
      <c r="AG89" s="19">
        <f t="shared" si="1"/>
        <v>0</v>
      </c>
    </row>
    <row r="90" spans="2:33" s="71" customFormat="1" ht="48" customHeight="1" x14ac:dyDescent="0.25">
      <c r="B90" s="72" t="s">
        <v>545</v>
      </c>
      <c r="C90" s="72" t="s">
        <v>546</v>
      </c>
      <c r="D90" s="72" t="s">
        <v>547</v>
      </c>
      <c r="E90" s="73" t="s">
        <v>548</v>
      </c>
      <c r="F90" s="72">
        <v>7</v>
      </c>
      <c r="G90" s="73">
        <v>2016</v>
      </c>
      <c r="H90" s="73">
        <v>2023</v>
      </c>
      <c r="I90" s="74" t="s">
        <v>549</v>
      </c>
      <c r="J90" s="74" t="s">
        <v>35</v>
      </c>
      <c r="K90" s="74" t="s">
        <v>36</v>
      </c>
      <c r="L90" s="75">
        <v>42451</v>
      </c>
      <c r="M90" s="75" t="s">
        <v>32</v>
      </c>
      <c r="N90" s="73" t="s">
        <v>548</v>
      </c>
      <c r="O90" s="73">
        <v>148</v>
      </c>
      <c r="P90" s="77" t="s">
        <v>32</v>
      </c>
      <c r="Q90" s="73" t="s">
        <v>32</v>
      </c>
      <c r="R90" s="87" t="s">
        <v>32</v>
      </c>
      <c r="S90" s="72" t="s">
        <v>57</v>
      </c>
      <c r="T90" s="72" t="s">
        <v>158</v>
      </c>
      <c r="U90" s="72" t="s">
        <v>59</v>
      </c>
      <c r="V90" s="72" t="s">
        <v>550</v>
      </c>
      <c r="W90" s="57">
        <v>3.7</v>
      </c>
      <c r="X90" s="57">
        <v>5.2</v>
      </c>
      <c r="Y90" s="57"/>
      <c r="Z90" s="57"/>
      <c r="AA90" s="58">
        <v>258807</v>
      </c>
      <c r="AB90" s="59">
        <v>46024</v>
      </c>
      <c r="AC90" s="60"/>
      <c r="AD90" s="60"/>
      <c r="AE90" s="60"/>
      <c r="AF90" s="60"/>
      <c r="AG90" s="57">
        <f t="shared" si="1"/>
        <v>0</v>
      </c>
    </row>
    <row r="91" spans="2:33" s="71" customFormat="1" ht="48" customHeight="1" x14ac:dyDescent="0.25">
      <c r="B91" s="72" t="s">
        <v>251</v>
      </c>
      <c r="C91" s="72" t="s">
        <v>252</v>
      </c>
      <c r="D91" s="72" t="s">
        <v>166</v>
      </c>
      <c r="E91" s="73" t="s">
        <v>253</v>
      </c>
      <c r="F91" s="72">
        <v>9</v>
      </c>
      <c r="G91" s="73">
        <v>2011</v>
      </c>
      <c r="H91" s="73">
        <v>2020</v>
      </c>
      <c r="I91" s="74" t="s">
        <v>115</v>
      </c>
      <c r="J91" s="74" t="s">
        <v>35</v>
      </c>
      <c r="K91" s="74" t="s">
        <v>36</v>
      </c>
      <c r="L91" s="75">
        <v>40597</v>
      </c>
      <c r="M91" s="75">
        <v>44014</v>
      </c>
      <c r="N91" s="73">
        <v>800145</v>
      </c>
      <c r="O91" s="73">
        <v>284</v>
      </c>
      <c r="P91" s="77">
        <v>204</v>
      </c>
      <c r="Q91" s="73" t="s">
        <v>32</v>
      </c>
      <c r="R91" s="87" t="s">
        <v>254</v>
      </c>
      <c r="S91" s="72" t="s">
        <v>37</v>
      </c>
      <c r="T91" s="72" t="s">
        <v>38</v>
      </c>
      <c r="U91" s="72" t="s">
        <v>39</v>
      </c>
      <c r="V91" s="72" t="s">
        <v>68</v>
      </c>
      <c r="W91" s="57">
        <v>1.9</v>
      </c>
      <c r="X91" s="57">
        <v>2.6</v>
      </c>
      <c r="Y91" s="57">
        <v>4.7</v>
      </c>
      <c r="Z91" s="57"/>
      <c r="AA91" s="58">
        <v>169396</v>
      </c>
      <c r="AB91" s="59">
        <v>45946</v>
      </c>
      <c r="AC91" s="60"/>
      <c r="AD91" s="60"/>
      <c r="AE91" s="60"/>
      <c r="AF91" s="60"/>
      <c r="AG91" s="57">
        <f t="shared" si="1"/>
        <v>0</v>
      </c>
    </row>
    <row r="92" spans="2:33" s="71" customFormat="1" ht="48" customHeight="1" x14ac:dyDescent="0.25">
      <c r="B92" s="72" t="s">
        <v>255</v>
      </c>
      <c r="C92" s="72" t="s">
        <v>256</v>
      </c>
      <c r="D92" s="72" t="s">
        <v>257</v>
      </c>
      <c r="E92" s="73" t="s">
        <v>32</v>
      </c>
      <c r="F92" s="72">
        <v>15</v>
      </c>
      <c r="G92" s="73" t="s">
        <v>32</v>
      </c>
      <c r="H92" s="73">
        <v>2022</v>
      </c>
      <c r="I92" s="74" t="s">
        <v>115</v>
      </c>
      <c r="J92" s="74" t="s">
        <v>35</v>
      </c>
      <c r="K92" s="74" t="s">
        <v>36</v>
      </c>
      <c r="L92" s="75" t="s">
        <v>32</v>
      </c>
      <c r="M92" s="75">
        <v>44796</v>
      </c>
      <c r="N92" s="73" t="s">
        <v>32</v>
      </c>
      <c r="O92" s="73" t="s">
        <v>32</v>
      </c>
      <c r="P92" s="77" t="s">
        <v>32</v>
      </c>
      <c r="Q92" s="73" t="s">
        <v>258</v>
      </c>
      <c r="R92" s="87" t="s">
        <v>259</v>
      </c>
      <c r="S92" s="72" t="s">
        <v>37</v>
      </c>
      <c r="T92" s="72" t="s">
        <v>38</v>
      </c>
      <c r="U92" s="72" t="s">
        <v>39</v>
      </c>
      <c r="V92" s="72" t="s">
        <v>260</v>
      </c>
      <c r="W92" s="57">
        <v>3.1</v>
      </c>
      <c r="X92" s="57">
        <v>4.4000000000000004</v>
      </c>
      <c r="Y92" s="57">
        <v>8.1999999999999993</v>
      </c>
      <c r="Z92" s="57"/>
      <c r="AA92" s="58">
        <v>223464</v>
      </c>
      <c r="AB92" s="59">
        <v>45777</v>
      </c>
      <c r="AC92" s="60"/>
      <c r="AD92" s="60"/>
      <c r="AE92" s="60"/>
      <c r="AF92" s="60"/>
      <c r="AG92" s="57">
        <f t="shared" si="1"/>
        <v>0</v>
      </c>
    </row>
    <row r="93" spans="2:33" s="71" customFormat="1" ht="48" customHeight="1" x14ac:dyDescent="0.25">
      <c r="B93" s="48" t="s">
        <v>261</v>
      </c>
      <c r="C93" s="48" t="s">
        <v>262</v>
      </c>
      <c r="D93" s="49" t="s">
        <v>263</v>
      </c>
      <c r="E93" s="49" t="s">
        <v>264</v>
      </c>
      <c r="F93" s="47">
        <v>10</v>
      </c>
      <c r="G93" s="50">
        <v>2008</v>
      </c>
      <c r="H93" s="47">
        <v>2018</v>
      </c>
      <c r="I93" s="51" t="s">
        <v>165</v>
      </c>
      <c r="J93" s="52" t="s">
        <v>35</v>
      </c>
      <c r="K93" s="53" t="s">
        <v>36</v>
      </c>
      <c r="L93" s="54">
        <v>39526</v>
      </c>
      <c r="M93" s="54" t="s">
        <v>32</v>
      </c>
      <c r="N93" s="50" t="s">
        <v>264</v>
      </c>
      <c r="O93" s="55">
        <v>240</v>
      </c>
      <c r="P93" s="55" t="s">
        <v>32</v>
      </c>
      <c r="Q93" s="49" t="s">
        <v>32</v>
      </c>
      <c r="R93" s="56" t="s">
        <v>32</v>
      </c>
      <c r="S93" s="47" t="s">
        <v>37</v>
      </c>
      <c r="T93" s="50" t="s">
        <v>67</v>
      </c>
      <c r="U93" s="48" t="s">
        <v>39</v>
      </c>
      <c r="V93" s="48" t="s">
        <v>265</v>
      </c>
      <c r="W93" s="57">
        <v>2.8</v>
      </c>
      <c r="X93" s="57">
        <v>3.9</v>
      </c>
      <c r="Y93" s="57"/>
      <c r="Z93" s="57"/>
      <c r="AA93" s="58">
        <v>245871</v>
      </c>
      <c r="AB93" s="59">
        <v>45963</v>
      </c>
      <c r="AC93" s="60"/>
      <c r="AD93" s="60"/>
      <c r="AE93" s="60"/>
      <c r="AF93" s="60"/>
      <c r="AG93" s="57">
        <f t="shared" si="1"/>
        <v>0</v>
      </c>
    </row>
    <row r="94" spans="2:33" s="71" customFormat="1" ht="48" customHeight="1" x14ac:dyDescent="0.25">
      <c r="B94" s="47" t="s">
        <v>266</v>
      </c>
      <c r="C94" s="48" t="s">
        <v>267</v>
      </c>
      <c r="D94" s="49" t="s">
        <v>177</v>
      </c>
      <c r="E94" s="49" t="s">
        <v>268</v>
      </c>
      <c r="F94" s="47">
        <v>12</v>
      </c>
      <c r="G94" s="50" t="s">
        <v>32</v>
      </c>
      <c r="H94" s="47">
        <v>2025</v>
      </c>
      <c r="I94" s="51" t="s">
        <v>115</v>
      </c>
      <c r="J94" s="52" t="s">
        <v>35</v>
      </c>
      <c r="K94" s="53" t="s">
        <v>36</v>
      </c>
      <c r="L94" s="54" t="s">
        <v>32</v>
      </c>
      <c r="M94" s="54" t="s">
        <v>269</v>
      </c>
      <c r="N94" s="50" t="s">
        <v>32</v>
      </c>
      <c r="O94" s="55" t="s">
        <v>32</v>
      </c>
      <c r="P94" s="55" t="s">
        <v>32</v>
      </c>
      <c r="Q94" s="49" t="s">
        <v>32</v>
      </c>
      <c r="R94" s="86" t="s">
        <v>270</v>
      </c>
      <c r="S94" s="47" t="s">
        <v>37</v>
      </c>
      <c r="T94" s="50" t="s">
        <v>67</v>
      </c>
      <c r="U94" s="48" t="s">
        <v>39</v>
      </c>
      <c r="V94" s="48" t="s">
        <v>271</v>
      </c>
      <c r="W94" s="57">
        <v>2.8</v>
      </c>
      <c r="X94" s="57">
        <v>3.9</v>
      </c>
      <c r="Y94" s="57"/>
      <c r="Z94" s="57"/>
      <c r="AA94" s="58">
        <v>275991</v>
      </c>
      <c r="AB94" s="59">
        <v>45963</v>
      </c>
      <c r="AC94" s="60"/>
      <c r="AD94" s="60"/>
      <c r="AE94" s="60"/>
      <c r="AF94" s="60"/>
      <c r="AG94" s="57">
        <f t="shared" si="1"/>
        <v>0</v>
      </c>
    </row>
    <row r="95" spans="2:33" s="71" customFormat="1" ht="48" customHeight="1" x14ac:dyDescent="0.25">
      <c r="B95" s="72" t="s">
        <v>266</v>
      </c>
      <c r="C95" s="72" t="s">
        <v>646</v>
      </c>
      <c r="D95" s="72" t="s">
        <v>32</v>
      </c>
      <c r="E95" s="73" t="s">
        <v>647</v>
      </c>
      <c r="F95" s="72">
        <v>16</v>
      </c>
      <c r="G95" s="73">
        <v>2009</v>
      </c>
      <c r="H95" s="73">
        <v>2025</v>
      </c>
      <c r="I95" s="74" t="s">
        <v>34</v>
      </c>
      <c r="J95" s="74" t="s">
        <v>35</v>
      </c>
      <c r="K95" s="74" t="s">
        <v>36</v>
      </c>
      <c r="L95" s="75">
        <v>39924</v>
      </c>
      <c r="M95" s="75">
        <v>45770</v>
      </c>
      <c r="N95" s="73">
        <v>803086</v>
      </c>
      <c r="O95" s="73">
        <v>254</v>
      </c>
      <c r="P95" s="75" t="s">
        <v>32</v>
      </c>
      <c r="Q95" s="73" t="s">
        <v>32</v>
      </c>
      <c r="R95" s="87" t="s">
        <v>32</v>
      </c>
      <c r="S95" s="72" t="s">
        <v>37</v>
      </c>
      <c r="T95" s="72" t="s">
        <v>67</v>
      </c>
      <c r="U95" s="72" t="s">
        <v>39</v>
      </c>
      <c r="V95" s="72" t="s">
        <v>164</v>
      </c>
      <c r="W95" s="57">
        <v>2.4</v>
      </c>
      <c r="X95" s="57">
        <v>3.4</v>
      </c>
      <c r="Y95" s="57">
        <v>6.2</v>
      </c>
      <c r="Z95" s="57"/>
      <c r="AA95" s="58">
        <v>275639</v>
      </c>
      <c r="AB95" s="59">
        <v>46095</v>
      </c>
      <c r="AC95" s="60"/>
      <c r="AD95" s="60"/>
      <c r="AE95" s="60"/>
      <c r="AF95" s="60"/>
      <c r="AG95" s="57">
        <f t="shared" si="1"/>
        <v>0</v>
      </c>
    </row>
    <row r="96" spans="2:33" s="71" customFormat="1" ht="48" customHeight="1" x14ac:dyDescent="0.25">
      <c r="B96" s="72" t="s">
        <v>266</v>
      </c>
      <c r="C96" s="72" t="s">
        <v>646</v>
      </c>
      <c r="D96" s="72" t="s">
        <v>32</v>
      </c>
      <c r="E96" s="73" t="s">
        <v>647</v>
      </c>
      <c r="F96" s="72">
        <v>16</v>
      </c>
      <c r="G96" s="73">
        <v>2009</v>
      </c>
      <c r="H96" s="73">
        <v>2025</v>
      </c>
      <c r="I96" s="74" t="s">
        <v>648</v>
      </c>
      <c r="J96" s="74" t="s">
        <v>35</v>
      </c>
      <c r="K96" s="74" t="s">
        <v>36</v>
      </c>
      <c r="L96" s="75">
        <v>39924</v>
      </c>
      <c r="M96" s="75">
        <v>45770</v>
      </c>
      <c r="N96" s="73">
        <v>803087</v>
      </c>
      <c r="O96" s="73">
        <v>256</v>
      </c>
      <c r="P96" s="75" t="s">
        <v>32</v>
      </c>
      <c r="Q96" s="73" t="s">
        <v>32</v>
      </c>
      <c r="R96" s="87" t="s">
        <v>32</v>
      </c>
      <c r="S96" s="72" t="s">
        <v>37</v>
      </c>
      <c r="T96" s="72" t="s">
        <v>67</v>
      </c>
      <c r="U96" s="72" t="s">
        <v>39</v>
      </c>
      <c r="V96" s="72" t="s">
        <v>164</v>
      </c>
      <c r="W96" s="57">
        <v>2.4</v>
      </c>
      <c r="X96" s="57">
        <v>3.4</v>
      </c>
      <c r="Y96" s="57">
        <v>6.2</v>
      </c>
      <c r="Z96" s="57"/>
      <c r="AA96" s="58">
        <v>275638</v>
      </c>
      <c r="AB96" s="59">
        <v>46095</v>
      </c>
      <c r="AC96" s="60"/>
      <c r="AD96" s="60"/>
      <c r="AE96" s="60"/>
      <c r="AF96" s="60"/>
      <c r="AG96" s="57">
        <f t="shared" si="1"/>
        <v>0</v>
      </c>
    </row>
    <row r="97" spans="2:33" s="71" customFormat="1" ht="48" customHeight="1" x14ac:dyDescent="0.25">
      <c r="B97" s="47" t="s">
        <v>266</v>
      </c>
      <c r="C97" s="48" t="s">
        <v>791</v>
      </c>
      <c r="D97" s="49" t="s">
        <v>792</v>
      </c>
      <c r="E97" s="49" t="s">
        <v>793</v>
      </c>
      <c r="F97" s="47">
        <v>14</v>
      </c>
      <c r="G97" s="50">
        <v>2011</v>
      </c>
      <c r="H97" s="47">
        <v>2026</v>
      </c>
      <c r="I97" s="51" t="s">
        <v>794</v>
      </c>
      <c r="J97" s="52" t="s">
        <v>35</v>
      </c>
      <c r="K97" s="53" t="s">
        <v>36</v>
      </c>
      <c r="L97" s="54" t="s">
        <v>32</v>
      </c>
      <c r="M97" s="54" t="s">
        <v>32</v>
      </c>
      <c r="N97" s="50">
        <v>803630</v>
      </c>
      <c r="O97" s="55">
        <v>301</v>
      </c>
      <c r="P97" s="55" t="s">
        <v>32</v>
      </c>
      <c r="Q97" s="49" t="s">
        <v>32</v>
      </c>
      <c r="R97" s="86" t="s">
        <v>32</v>
      </c>
      <c r="S97" s="47" t="s">
        <v>37</v>
      </c>
      <c r="T97" s="50" t="s">
        <v>67</v>
      </c>
      <c r="U97" s="48" t="s">
        <v>39</v>
      </c>
      <c r="V97" s="48" t="s">
        <v>795</v>
      </c>
      <c r="W97" s="57">
        <v>3.8</v>
      </c>
      <c r="X97" s="57">
        <v>5.4</v>
      </c>
      <c r="Y97" s="57">
        <v>10.199999999999999</v>
      </c>
      <c r="Z97" s="57"/>
      <c r="AA97" s="58">
        <v>300916</v>
      </c>
      <c r="AB97" s="59">
        <v>46184</v>
      </c>
      <c r="AC97" s="60"/>
      <c r="AD97" s="60"/>
      <c r="AE97" s="60"/>
      <c r="AF97" s="60"/>
      <c r="AG97" s="57">
        <f t="shared" si="1"/>
        <v>0</v>
      </c>
    </row>
    <row r="98" spans="2:33" s="71" customFormat="1" ht="48" customHeight="1" x14ac:dyDescent="0.25">
      <c r="B98" s="48" t="s">
        <v>266</v>
      </c>
      <c r="C98" s="48" t="s">
        <v>272</v>
      </c>
      <c r="D98" s="49" t="s">
        <v>273</v>
      </c>
      <c r="E98" s="49" t="s">
        <v>274</v>
      </c>
      <c r="F98" s="47">
        <v>15</v>
      </c>
      <c r="G98" s="50">
        <v>2007</v>
      </c>
      <c r="H98" s="47">
        <v>2023</v>
      </c>
      <c r="I98" s="51" t="s">
        <v>275</v>
      </c>
      <c r="J98" s="52" t="s">
        <v>35</v>
      </c>
      <c r="K98" s="53" t="s">
        <v>36</v>
      </c>
      <c r="L98" s="54">
        <v>39429</v>
      </c>
      <c r="M98" s="54">
        <v>45174</v>
      </c>
      <c r="N98" s="50" t="s">
        <v>274</v>
      </c>
      <c r="O98" s="55">
        <v>240</v>
      </c>
      <c r="P98" s="55" t="s">
        <v>32</v>
      </c>
      <c r="Q98" s="49" t="s">
        <v>276</v>
      </c>
      <c r="R98" s="56" t="s">
        <v>32</v>
      </c>
      <c r="S98" s="47" t="s">
        <v>37</v>
      </c>
      <c r="T98" s="50" t="s">
        <v>67</v>
      </c>
      <c r="U98" s="48" t="s">
        <v>39</v>
      </c>
      <c r="V98" s="48" t="s">
        <v>277</v>
      </c>
      <c r="W98" s="57">
        <v>3</v>
      </c>
      <c r="X98" s="57">
        <v>4.2</v>
      </c>
      <c r="Y98" s="57"/>
      <c r="Z98" s="57"/>
      <c r="AA98" s="58">
        <v>239558</v>
      </c>
      <c r="AB98" s="59">
        <v>45963</v>
      </c>
      <c r="AC98" s="60"/>
      <c r="AD98" s="60"/>
      <c r="AE98" s="60"/>
      <c r="AF98" s="60"/>
      <c r="AG98" s="57">
        <f t="shared" si="1"/>
        <v>0</v>
      </c>
    </row>
    <row r="99" spans="2:33" s="61" customFormat="1" ht="48" customHeight="1" x14ac:dyDescent="0.25">
      <c r="B99" s="62" t="s">
        <v>278</v>
      </c>
      <c r="C99" s="62" t="s">
        <v>46</v>
      </c>
      <c r="D99" s="62" t="s">
        <v>32</v>
      </c>
      <c r="E99" s="63" t="s">
        <v>32</v>
      </c>
      <c r="F99" s="62">
        <v>10</v>
      </c>
      <c r="G99" s="63" t="s">
        <v>32</v>
      </c>
      <c r="H99" s="63" t="s">
        <v>32</v>
      </c>
      <c r="I99" s="64" t="s">
        <v>208</v>
      </c>
      <c r="J99" s="64" t="s">
        <v>32</v>
      </c>
      <c r="K99" s="64" t="s">
        <v>32</v>
      </c>
      <c r="L99" s="65" t="s">
        <v>32</v>
      </c>
      <c r="M99" s="65" t="s">
        <v>32</v>
      </c>
      <c r="N99" s="63" t="s">
        <v>32</v>
      </c>
      <c r="O99" s="63" t="s">
        <v>32</v>
      </c>
      <c r="P99" s="65" t="s">
        <v>32</v>
      </c>
      <c r="Q99" s="63" t="s">
        <v>32</v>
      </c>
      <c r="R99" s="5" t="s">
        <v>32</v>
      </c>
      <c r="S99" s="62" t="s">
        <v>37</v>
      </c>
      <c r="T99" s="62" t="s">
        <v>38</v>
      </c>
      <c r="U99" s="62" t="s">
        <v>39</v>
      </c>
      <c r="V99" s="62" t="s">
        <v>32</v>
      </c>
      <c r="W99" s="46">
        <v>3.1</v>
      </c>
      <c r="X99" s="46">
        <v>4.4000000000000004</v>
      </c>
      <c r="Y99" s="46">
        <v>8.1999999999999993</v>
      </c>
      <c r="Z99" s="46">
        <v>12.4</v>
      </c>
      <c r="AA99" s="20">
        <v>42981</v>
      </c>
      <c r="AB99" s="21">
        <v>45963</v>
      </c>
      <c r="AC99" s="22"/>
      <c r="AD99" s="22"/>
      <c r="AE99" s="22"/>
      <c r="AF99" s="22"/>
      <c r="AG99" s="19">
        <f t="shared" si="1"/>
        <v>0</v>
      </c>
    </row>
    <row r="100" spans="2:33" s="61" customFormat="1" ht="48" customHeight="1" x14ac:dyDescent="0.25">
      <c r="B100" s="62" t="s">
        <v>278</v>
      </c>
      <c r="C100" s="62">
        <v>2014</v>
      </c>
      <c r="D100" s="62" t="s">
        <v>707</v>
      </c>
      <c r="E100" s="63">
        <v>2024</v>
      </c>
      <c r="F100" s="62">
        <v>9</v>
      </c>
      <c r="G100" s="63">
        <v>2014</v>
      </c>
      <c r="H100" s="63">
        <v>2024</v>
      </c>
      <c r="I100" s="64" t="s">
        <v>708</v>
      </c>
      <c r="J100" s="64" t="s">
        <v>35</v>
      </c>
      <c r="K100" s="64" t="s">
        <v>36</v>
      </c>
      <c r="L100" s="65" t="s">
        <v>709</v>
      </c>
      <c r="M100" s="65">
        <v>45587</v>
      </c>
      <c r="N100" s="63" t="s">
        <v>32</v>
      </c>
      <c r="O100" s="63">
        <v>3600</v>
      </c>
      <c r="P100" s="65" t="s">
        <v>32</v>
      </c>
      <c r="Q100" s="63" t="s">
        <v>710</v>
      </c>
      <c r="R100" s="5" t="s">
        <v>711</v>
      </c>
      <c r="S100" s="62" t="s">
        <v>37</v>
      </c>
      <c r="T100" s="62" t="s">
        <v>38</v>
      </c>
      <c r="U100" s="62" t="s">
        <v>39</v>
      </c>
      <c r="V100" s="62" t="s">
        <v>417</v>
      </c>
      <c r="W100" s="46">
        <v>2.6</v>
      </c>
      <c r="X100" s="46">
        <v>3.6</v>
      </c>
      <c r="Y100" s="46">
        <v>6.7</v>
      </c>
      <c r="Z100" s="46">
        <v>10.1</v>
      </c>
      <c r="AA100" s="20">
        <v>264707</v>
      </c>
      <c r="AB100" s="21">
        <v>46131</v>
      </c>
      <c r="AC100" s="22"/>
      <c r="AD100" s="22"/>
      <c r="AE100" s="22"/>
      <c r="AF100" s="22"/>
      <c r="AG100" s="19">
        <f t="shared" si="1"/>
        <v>0</v>
      </c>
    </row>
    <row r="101" spans="2:33" s="71" customFormat="1" ht="48" customHeight="1" x14ac:dyDescent="0.25">
      <c r="B101" s="72" t="s">
        <v>280</v>
      </c>
      <c r="C101" s="72">
        <v>2017</v>
      </c>
      <c r="D101" s="72" t="s">
        <v>281</v>
      </c>
      <c r="E101" s="73">
        <v>2017</v>
      </c>
      <c r="F101" s="72">
        <v>8</v>
      </c>
      <c r="G101" s="73">
        <v>2017</v>
      </c>
      <c r="H101" s="73">
        <v>2025</v>
      </c>
      <c r="I101" s="74" t="s">
        <v>282</v>
      </c>
      <c r="J101" s="74" t="s">
        <v>35</v>
      </c>
      <c r="K101" s="74" t="s">
        <v>36</v>
      </c>
      <c r="L101" s="75" t="s">
        <v>283</v>
      </c>
      <c r="M101" s="75">
        <v>45730</v>
      </c>
      <c r="N101" s="73" t="s">
        <v>32</v>
      </c>
      <c r="O101" s="73">
        <v>10500</v>
      </c>
      <c r="P101" s="75" t="s">
        <v>32</v>
      </c>
      <c r="Q101" s="73" t="s">
        <v>284</v>
      </c>
      <c r="R101" s="87" t="s">
        <v>285</v>
      </c>
      <c r="S101" s="72" t="s">
        <v>37</v>
      </c>
      <c r="T101" s="72" t="s">
        <v>216</v>
      </c>
      <c r="U101" s="72" t="s">
        <v>39</v>
      </c>
      <c r="V101" s="72" t="s">
        <v>286</v>
      </c>
      <c r="W101" s="57">
        <v>4.0999999999999996</v>
      </c>
      <c r="X101" s="57"/>
      <c r="Y101" s="57"/>
      <c r="Z101" s="57"/>
      <c r="AA101" s="58">
        <v>277986</v>
      </c>
      <c r="AB101" s="59">
        <v>45918</v>
      </c>
      <c r="AC101" s="60"/>
      <c r="AD101" s="60"/>
      <c r="AE101" s="60"/>
      <c r="AF101" s="60"/>
      <c r="AG101" s="57">
        <f t="shared" si="1"/>
        <v>0</v>
      </c>
    </row>
    <row r="102" spans="2:33" s="61" customFormat="1" ht="48" customHeight="1" x14ac:dyDescent="0.25">
      <c r="B102" s="62" t="s">
        <v>287</v>
      </c>
      <c r="C102" s="62" t="s">
        <v>288</v>
      </c>
      <c r="D102" s="62" t="s">
        <v>288</v>
      </c>
      <c r="E102" s="63" t="s">
        <v>289</v>
      </c>
      <c r="F102" s="62" t="s">
        <v>33</v>
      </c>
      <c r="G102" s="63" t="s">
        <v>32</v>
      </c>
      <c r="H102" s="63">
        <v>2020</v>
      </c>
      <c r="I102" s="64" t="s">
        <v>115</v>
      </c>
      <c r="J102" s="64" t="s">
        <v>35</v>
      </c>
      <c r="K102" s="64" t="s">
        <v>36</v>
      </c>
      <c r="L102" s="65" t="s">
        <v>32</v>
      </c>
      <c r="M102" s="65" t="s">
        <v>32</v>
      </c>
      <c r="N102" s="63" t="s">
        <v>32</v>
      </c>
      <c r="O102" s="63" t="s">
        <v>32</v>
      </c>
      <c r="P102" s="65" t="s">
        <v>32</v>
      </c>
      <c r="Q102" s="63" t="s">
        <v>32</v>
      </c>
      <c r="R102" s="5" t="s">
        <v>290</v>
      </c>
      <c r="S102" s="62" t="s">
        <v>57</v>
      </c>
      <c r="T102" s="62" t="s">
        <v>32</v>
      </c>
      <c r="U102" s="62" t="s">
        <v>107</v>
      </c>
      <c r="V102" s="62" t="s">
        <v>32</v>
      </c>
      <c r="W102" s="46">
        <v>2.2999999999999998</v>
      </c>
      <c r="X102" s="46">
        <v>3.1</v>
      </c>
      <c r="Y102" s="46">
        <v>5.7</v>
      </c>
      <c r="Z102" s="46">
        <v>8.6</v>
      </c>
      <c r="AA102" s="20">
        <v>160749</v>
      </c>
      <c r="AB102" s="21">
        <v>45658</v>
      </c>
      <c r="AC102" s="22"/>
      <c r="AD102" s="22"/>
      <c r="AE102" s="22"/>
      <c r="AF102" s="22"/>
      <c r="AG102" s="19">
        <f t="shared" si="1"/>
        <v>0</v>
      </c>
    </row>
    <row r="103" spans="2:33" s="71" customFormat="1" ht="48" customHeight="1" x14ac:dyDescent="0.25">
      <c r="B103" s="72" t="s">
        <v>569</v>
      </c>
      <c r="C103" s="72" t="s">
        <v>570</v>
      </c>
      <c r="D103" s="72" t="s">
        <v>571</v>
      </c>
      <c r="E103" s="73" t="s">
        <v>572</v>
      </c>
      <c r="F103" s="72">
        <v>5</v>
      </c>
      <c r="G103" s="73">
        <v>2019</v>
      </c>
      <c r="H103" s="73">
        <v>2025</v>
      </c>
      <c r="I103" s="74" t="s">
        <v>573</v>
      </c>
      <c r="J103" s="74" t="s">
        <v>35</v>
      </c>
      <c r="K103" s="74" t="s">
        <v>36</v>
      </c>
      <c r="L103" s="75">
        <v>43739</v>
      </c>
      <c r="M103" s="75">
        <v>45698</v>
      </c>
      <c r="N103" s="73">
        <v>35</v>
      </c>
      <c r="O103" s="73">
        <v>256</v>
      </c>
      <c r="P103" s="75" t="s">
        <v>32</v>
      </c>
      <c r="Q103" s="73" t="s">
        <v>32</v>
      </c>
      <c r="R103" s="87" t="s">
        <v>574</v>
      </c>
      <c r="S103" s="72" t="s">
        <v>37</v>
      </c>
      <c r="T103" s="72" t="s">
        <v>38</v>
      </c>
      <c r="U103" s="72" t="s">
        <v>39</v>
      </c>
      <c r="V103" s="72" t="s">
        <v>68</v>
      </c>
      <c r="W103" s="57">
        <v>2.7</v>
      </c>
      <c r="X103" s="57">
        <v>3.8</v>
      </c>
      <c r="Y103" s="57"/>
      <c r="Z103" s="57"/>
      <c r="AA103" s="58">
        <v>272579</v>
      </c>
      <c r="AB103" s="59">
        <v>46078</v>
      </c>
      <c r="AC103" s="60"/>
      <c r="AD103" s="60"/>
      <c r="AE103" s="60"/>
      <c r="AF103" s="60"/>
      <c r="AG103" s="57">
        <f t="shared" si="1"/>
        <v>0</v>
      </c>
    </row>
    <row r="104" spans="2:33" s="71" customFormat="1" ht="48" customHeight="1" x14ac:dyDescent="0.25">
      <c r="B104" s="47" t="s">
        <v>523</v>
      </c>
      <c r="C104" s="48" t="s">
        <v>524</v>
      </c>
      <c r="D104" s="48" t="s">
        <v>525</v>
      </c>
      <c r="E104" s="49" t="s">
        <v>526</v>
      </c>
      <c r="F104" s="47">
        <v>21</v>
      </c>
      <c r="G104" s="50">
        <v>1995</v>
      </c>
      <c r="H104" s="50">
        <v>2016</v>
      </c>
      <c r="I104" s="51" t="s">
        <v>163</v>
      </c>
      <c r="J104" s="52" t="s">
        <v>35</v>
      </c>
      <c r="K104" s="53" t="s">
        <v>36</v>
      </c>
      <c r="L104" s="54" t="s">
        <v>527</v>
      </c>
      <c r="M104" s="54" t="s">
        <v>528</v>
      </c>
      <c r="N104" s="50">
        <v>20155</v>
      </c>
      <c r="O104" s="55">
        <v>298</v>
      </c>
      <c r="P104" s="55" t="s">
        <v>32</v>
      </c>
      <c r="Q104" s="49" t="s">
        <v>32</v>
      </c>
      <c r="R104" s="56" t="s">
        <v>32</v>
      </c>
      <c r="S104" s="47" t="s">
        <v>37</v>
      </c>
      <c r="T104" s="49" t="s">
        <v>67</v>
      </c>
      <c r="U104" s="48" t="s">
        <v>39</v>
      </c>
      <c r="V104" s="49" t="s">
        <v>510</v>
      </c>
      <c r="W104" s="57">
        <v>7.3</v>
      </c>
      <c r="X104" s="57"/>
      <c r="Y104" s="57"/>
      <c r="Z104" s="57"/>
      <c r="AA104" s="58">
        <v>90020</v>
      </c>
      <c r="AB104" s="59">
        <v>46005</v>
      </c>
      <c r="AC104" s="60"/>
      <c r="AD104" s="60"/>
      <c r="AE104" s="60"/>
      <c r="AF104" s="60"/>
      <c r="AG104" s="57">
        <f t="shared" si="1"/>
        <v>0</v>
      </c>
    </row>
    <row r="105" spans="2:33" s="71" customFormat="1" ht="48" customHeight="1" x14ac:dyDescent="0.25">
      <c r="B105" s="72" t="s">
        <v>335</v>
      </c>
      <c r="C105" s="72" t="s">
        <v>751</v>
      </c>
      <c r="D105" s="72" t="s">
        <v>571</v>
      </c>
      <c r="E105" s="73" t="s">
        <v>752</v>
      </c>
      <c r="F105" s="72">
        <v>5</v>
      </c>
      <c r="G105" s="73">
        <v>2017</v>
      </c>
      <c r="H105" s="72">
        <v>2023</v>
      </c>
      <c r="I105" s="74" t="s">
        <v>579</v>
      </c>
      <c r="J105" s="53" t="s">
        <v>35</v>
      </c>
      <c r="K105" s="53" t="s">
        <v>36</v>
      </c>
      <c r="L105" s="75">
        <v>43033</v>
      </c>
      <c r="M105" s="75">
        <v>45089</v>
      </c>
      <c r="N105" s="73">
        <v>1</v>
      </c>
      <c r="O105" s="73">
        <v>235</v>
      </c>
      <c r="P105" s="77" t="s">
        <v>32</v>
      </c>
      <c r="Q105" s="73" t="s">
        <v>32</v>
      </c>
      <c r="R105" s="87" t="s">
        <v>32</v>
      </c>
      <c r="S105" s="72" t="s">
        <v>57</v>
      </c>
      <c r="T105" s="72" t="s">
        <v>335</v>
      </c>
      <c r="U105" s="72" t="s">
        <v>107</v>
      </c>
      <c r="V105" s="72" t="s">
        <v>753</v>
      </c>
      <c r="W105" s="57">
        <v>2.4</v>
      </c>
      <c r="X105" s="57">
        <v>3.4</v>
      </c>
      <c r="Y105" s="57">
        <v>6.2</v>
      </c>
      <c r="Z105" s="57"/>
      <c r="AA105" s="58">
        <v>240906</v>
      </c>
      <c r="AB105" s="59">
        <v>46131</v>
      </c>
      <c r="AC105" s="60"/>
      <c r="AD105" s="60"/>
      <c r="AE105" s="60"/>
      <c r="AF105" s="60"/>
      <c r="AG105" s="57">
        <f t="shared" si="1"/>
        <v>0</v>
      </c>
    </row>
    <row r="106" spans="2:33" s="61" customFormat="1" ht="48" customHeight="1" x14ac:dyDescent="0.25">
      <c r="B106" s="62" t="s">
        <v>601</v>
      </c>
      <c r="C106" s="62" t="s">
        <v>602</v>
      </c>
      <c r="D106" s="62" t="s">
        <v>602</v>
      </c>
      <c r="E106" s="63" t="s">
        <v>32</v>
      </c>
      <c r="F106" s="62" t="s">
        <v>33</v>
      </c>
      <c r="G106" s="63" t="s">
        <v>32</v>
      </c>
      <c r="H106" s="62" t="s">
        <v>32</v>
      </c>
      <c r="I106" s="64" t="s">
        <v>603</v>
      </c>
      <c r="J106" s="15" t="s">
        <v>35</v>
      </c>
      <c r="K106" s="15" t="s">
        <v>36</v>
      </c>
      <c r="L106" s="65" t="s">
        <v>32</v>
      </c>
      <c r="M106" s="65" t="s">
        <v>32</v>
      </c>
      <c r="N106" s="63" t="s">
        <v>32</v>
      </c>
      <c r="O106" s="63" t="s">
        <v>32</v>
      </c>
      <c r="P106" s="66" t="s">
        <v>32</v>
      </c>
      <c r="Q106" s="63" t="s">
        <v>32</v>
      </c>
      <c r="R106" s="5" t="s">
        <v>32</v>
      </c>
      <c r="S106" s="62" t="s">
        <v>57</v>
      </c>
      <c r="T106" s="62" t="s">
        <v>74</v>
      </c>
      <c r="U106" s="62" t="s">
        <v>59</v>
      </c>
      <c r="V106" s="62" t="s">
        <v>604</v>
      </c>
      <c r="W106" s="19">
        <v>3.8</v>
      </c>
      <c r="X106" s="19">
        <v>5.4</v>
      </c>
      <c r="Y106" s="19">
        <v>10.199999999999999</v>
      </c>
      <c r="Z106" s="19">
        <v>15.5</v>
      </c>
      <c r="AA106" s="20">
        <v>294381</v>
      </c>
      <c r="AB106" s="21">
        <v>46087</v>
      </c>
      <c r="AC106" s="22"/>
      <c r="AD106" s="22"/>
      <c r="AE106" s="22"/>
      <c r="AF106" s="22"/>
      <c r="AG106" s="19">
        <f t="shared" si="1"/>
        <v>0</v>
      </c>
    </row>
    <row r="107" spans="2:33" s="61" customFormat="1" ht="48" customHeight="1" x14ac:dyDescent="0.25">
      <c r="B107" s="62" t="s">
        <v>601</v>
      </c>
      <c r="C107" s="62" t="s">
        <v>605</v>
      </c>
      <c r="D107" s="62" t="s">
        <v>605</v>
      </c>
      <c r="E107" s="63" t="s">
        <v>32</v>
      </c>
      <c r="F107" s="62">
        <v>3</v>
      </c>
      <c r="G107" s="63" t="s">
        <v>32</v>
      </c>
      <c r="H107" s="62" t="s">
        <v>32</v>
      </c>
      <c r="I107" s="64" t="s">
        <v>52</v>
      </c>
      <c r="J107" s="15" t="s">
        <v>35</v>
      </c>
      <c r="K107" s="15" t="s">
        <v>36</v>
      </c>
      <c r="L107" s="65" t="s">
        <v>32</v>
      </c>
      <c r="M107" s="65" t="s">
        <v>32</v>
      </c>
      <c r="N107" s="63" t="s">
        <v>606</v>
      </c>
      <c r="O107" s="63" t="s">
        <v>32</v>
      </c>
      <c r="P107" s="66" t="s">
        <v>32</v>
      </c>
      <c r="Q107" s="63" t="s">
        <v>32</v>
      </c>
      <c r="R107" s="5" t="s">
        <v>607</v>
      </c>
      <c r="S107" s="62" t="s">
        <v>57</v>
      </c>
      <c r="T107" s="62" t="s">
        <v>74</v>
      </c>
      <c r="U107" s="62" t="s">
        <v>59</v>
      </c>
      <c r="V107" s="62" t="s">
        <v>75</v>
      </c>
      <c r="W107" s="19">
        <v>3.1</v>
      </c>
      <c r="X107" s="19">
        <v>4.4000000000000004</v>
      </c>
      <c r="Y107" s="19">
        <v>8.1999999999999993</v>
      </c>
      <c r="Z107" s="19">
        <v>12.4</v>
      </c>
      <c r="AA107" s="20">
        <v>287332</v>
      </c>
      <c r="AB107" s="21">
        <v>46087</v>
      </c>
      <c r="AC107" s="22"/>
      <c r="AD107" s="22"/>
      <c r="AE107" s="22"/>
      <c r="AF107" s="22"/>
      <c r="AG107" s="19">
        <f t="shared" si="1"/>
        <v>0</v>
      </c>
    </row>
    <row r="108" spans="2:33" s="71" customFormat="1" ht="48" customHeight="1" x14ac:dyDescent="0.25">
      <c r="B108" s="47" t="s">
        <v>292</v>
      </c>
      <c r="C108" s="48" t="s">
        <v>293</v>
      </c>
      <c r="D108" s="48" t="s">
        <v>294</v>
      </c>
      <c r="E108" s="49" t="s">
        <v>178</v>
      </c>
      <c r="F108" s="50">
        <v>12</v>
      </c>
      <c r="G108" s="50" t="s">
        <v>32</v>
      </c>
      <c r="H108" s="50" t="s">
        <v>32</v>
      </c>
      <c r="I108" s="51" t="s">
        <v>196</v>
      </c>
      <c r="J108" s="52" t="s">
        <v>35</v>
      </c>
      <c r="K108" s="52" t="s">
        <v>32</v>
      </c>
      <c r="L108" s="54" t="s">
        <v>32</v>
      </c>
      <c r="M108" s="54" t="s">
        <v>32</v>
      </c>
      <c r="N108" s="50" t="s">
        <v>32</v>
      </c>
      <c r="O108" s="55" t="s">
        <v>32</v>
      </c>
      <c r="P108" s="55" t="s">
        <v>32</v>
      </c>
      <c r="Q108" s="49" t="s">
        <v>32</v>
      </c>
      <c r="R108" s="56" t="s">
        <v>32</v>
      </c>
      <c r="S108" s="47" t="s">
        <v>57</v>
      </c>
      <c r="T108" s="50" t="s">
        <v>158</v>
      </c>
      <c r="U108" s="50" t="s">
        <v>59</v>
      </c>
      <c r="V108" s="50" t="s">
        <v>76</v>
      </c>
      <c r="W108" s="57">
        <v>2.1</v>
      </c>
      <c r="X108" s="57">
        <v>2.9</v>
      </c>
      <c r="Y108" s="57"/>
      <c r="Z108" s="57"/>
      <c r="AA108" s="58">
        <v>126470</v>
      </c>
      <c r="AB108" s="59">
        <v>45658</v>
      </c>
      <c r="AC108" s="60"/>
      <c r="AD108" s="60"/>
      <c r="AE108" s="60"/>
      <c r="AF108" s="60"/>
      <c r="AG108" s="57">
        <f t="shared" si="1"/>
        <v>0</v>
      </c>
    </row>
    <row r="109" spans="2:33" s="69" customFormat="1" ht="48" customHeight="1" x14ac:dyDescent="0.25">
      <c r="B109" s="32" t="s">
        <v>292</v>
      </c>
      <c r="C109" s="33" t="s">
        <v>826</v>
      </c>
      <c r="D109" s="33" t="s">
        <v>827</v>
      </c>
      <c r="E109" s="34" t="s">
        <v>828</v>
      </c>
      <c r="F109" s="35">
        <v>8</v>
      </c>
      <c r="G109" s="35" t="s">
        <v>32</v>
      </c>
      <c r="H109" s="35">
        <v>1979</v>
      </c>
      <c r="I109" s="36" t="s">
        <v>208</v>
      </c>
      <c r="J109" s="37" t="s">
        <v>32</v>
      </c>
      <c r="K109" s="37" t="s">
        <v>32</v>
      </c>
      <c r="L109" s="39" t="s">
        <v>32</v>
      </c>
      <c r="M109" s="39" t="s">
        <v>32</v>
      </c>
      <c r="N109" s="35" t="s">
        <v>32</v>
      </c>
      <c r="O109" s="40" t="s">
        <v>32</v>
      </c>
      <c r="P109" s="40" t="s">
        <v>32</v>
      </c>
      <c r="Q109" s="34" t="s">
        <v>32</v>
      </c>
      <c r="R109" s="41" t="s">
        <v>32</v>
      </c>
      <c r="S109" s="32" t="s">
        <v>57</v>
      </c>
      <c r="T109" s="35" t="s">
        <v>158</v>
      </c>
      <c r="U109" s="34" t="s">
        <v>59</v>
      </c>
      <c r="V109" s="34" t="s">
        <v>76</v>
      </c>
      <c r="W109" s="42">
        <v>3.9</v>
      </c>
      <c r="X109" s="42">
        <v>5.6</v>
      </c>
      <c r="Y109" s="42">
        <v>10.7</v>
      </c>
      <c r="Z109" s="42"/>
      <c r="AA109" s="43">
        <v>238713</v>
      </c>
      <c r="AB109" s="44">
        <v>46211</v>
      </c>
      <c r="AC109" s="45"/>
      <c r="AD109" s="45"/>
      <c r="AE109" s="45"/>
      <c r="AF109" s="45"/>
      <c r="AG109" s="42">
        <f t="shared" si="1"/>
        <v>0</v>
      </c>
    </row>
    <row r="110" spans="2:33" s="61" customFormat="1" ht="48" customHeight="1" x14ac:dyDescent="0.25">
      <c r="B110" s="62" t="s">
        <v>295</v>
      </c>
      <c r="C110" s="62" t="s">
        <v>296</v>
      </c>
      <c r="D110" s="62" t="s">
        <v>296</v>
      </c>
      <c r="E110" s="63" t="s">
        <v>32</v>
      </c>
      <c r="F110" s="62" t="s">
        <v>33</v>
      </c>
      <c r="G110" s="63" t="s">
        <v>297</v>
      </c>
      <c r="H110" s="62" t="s">
        <v>297</v>
      </c>
      <c r="I110" s="64" t="s">
        <v>196</v>
      </c>
      <c r="J110" s="15" t="s">
        <v>32</v>
      </c>
      <c r="K110" s="15" t="s">
        <v>32</v>
      </c>
      <c r="L110" s="65" t="s">
        <v>32</v>
      </c>
      <c r="M110" s="65" t="s">
        <v>32</v>
      </c>
      <c r="N110" s="63" t="s">
        <v>32</v>
      </c>
      <c r="O110" s="63" t="s">
        <v>32</v>
      </c>
      <c r="P110" s="66" t="s">
        <v>32</v>
      </c>
      <c r="Q110" s="63" t="s">
        <v>32</v>
      </c>
      <c r="R110" s="5" t="s">
        <v>32</v>
      </c>
      <c r="S110" s="62" t="s">
        <v>37</v>
      </c>
      <c r="T110" s="62" t="s">
        <v>32</v>
      </c>
      <c r="U110" s="62" t="s">
        <v>112</v>
      </c>
      <c r="V110" s="62" t="s">
        <v>32</v>
      </c>
      <c r="W110" s="19">
        <v>2.9</v>
      </c>
      <c r="X110" s="19">
        <v>4.0999999999999996</v>
      </c>
      <c r="Y110" s="19">
        <v>7.7</v>
      </c>
      <c r="Z110" s="19">
        <v>11.6</v>
      </c>
      <c r="AA110" s="119" t="s">
        <v>225</v>
      </c>
      <c r="AB110" s="21">
        <v>45658</v>
      </c>
      <c r="AC110" s="22"/>
      <c r="AD110" s="22"/>
      <c r="AE110" s="22"/>
      <c r="AF110" s="22"/>
      <c r="AG110" s="19">
        <f t="shared" si="1"/>
        <v>0</v>
      </c>
    </row>
    <row r="111" spans="2:33" s="69" customFormat="1" ht="48" customHeight="1" x14ac:dyDescent="0.25">
      <c r="B111" s="32" t="s">
        <v>223</v>
      </c>
      <c r="C111" s="33" t="s">
        <v>845</v>
      </c>
      <c r="D111" s="33" t="s">
        <v>852</v>
      </c>
      <c r="E111" s="34" t="s">
        <v>32</v>
      </c>
      <c r="F111" s="32">
        <v>11</v>
      </c>
      <c r="G111" s="35">
        <v>2013</v>
      </c>
      <c r="H111" s="35">
        <v>2025</v>
      </c>
      <c r="I111" s="36" t="s">
        <v>52</v>
      </c>
      <c r="J111" s="37" t="s">
        <v>35</v>
      </c>
      <c r="K111" s="37" t="s">
        <v>36</v>
      </c>
      <c r="L111" s="39" t="s">
        <v>32</v>
      </c>
      <c r="M111" s="39">
        <v>45929</v>
      </c>
      <c r="N111" s="35" t="s">
        <v>32</v>
      </c>
      <c r="O111" s="40" t="s">
        <v>32</v>
      </c>
      <c r="P111" s="40" t="s">
        <v>32</v>
      </c>
      <c r="Q111" s="34" t="s">
        <v>853</v>
      </c>
      <c r="R111" s="41" t="s">
        <v>854</v>
      </c>
      <c r="S111" s="32" t="s">
        <v>37</v>
      </c>
      <c r="T111" s="35" t="s">
        <v>161</v>
      </c>
      <c r="U111" s="33" t="s">
        <v>39</v>
      </c>
      <c r="V111" s="34" t="s">
        <v>855</v>
      </c>
      <c r="W111" s="42">
        <v>3.1</v>
      </c>
      <c r="X111" s="42">
        <v>4.4000000000000004</v>
      </c>
      <c r="Y111" s="42">
        <v>8.1999999999999993</v>
      </c>
      <c r="Z111" s="42">
        <v>12.4</v>
      </c>
      <c r="AA111" s="43">
        <v>283344</v>
      </c>
      <c r="AB111" s="44">
        <v>46218</v>
      </c>
      <c r="AC111" s="45"/>
      <c r="AD111" s="45"/>
      <c r="AE111" s="45"/>
      <c r="AF111" s="45"/>
      <c r="AG111" s="42">
        <f t="shared" si="1"/>
        <v>0</v>
      </c>
    </row>
    <row r="112" spans="2:33" s="69" customFormat="1" ht="48" customHeight="1" x14ac:dyDescent="0.25">
      <c r="B112" s="32" t="s">
        <v>223</v>
      </c>
      <c r="C112" s="33" t="s">
        <v>596</v>
      </c>
      <c r="D112" s="34" t="s">
        <v>32</v>
      </c>
      <c r="E112" s="34" t="s">
        <v>32</v>
      </c>
      <c r="F112" s="32">
        <v>13</v>
      </c>
      <c r="G112" s="35" t="s">
        <v>32</v>
      </c>
      <c r="H112" s="35">
        <v>2025</v>
      </c>
      <c r="I112" s="36" t="s">
        <v>52</v>
      </c>
      <c r="J112" s="37" t="s">
        <v>35</v>
      </c>
      <c r="K112" s="37" t="s">
        <v>36</v>
      </c>
      <c r="L112" s="39" t="s">
        <v>32</v>
      </c>
      <c r="M112" s="39">
        <v>45708</v>
      </c>
      <c r="N112" s="35" t="s">
        <v>32</v>
      </c>
      <c r="O112" s="40" t="s">
        <v>32</v>
      </c>
      <c r="P112" s="40" t="s">
        <v>32</v>
      </c>
      <c r="Q112" s="34" t="s">
        <v>856</v>
      </c>
      <c r="R112" s="41" t="s">
        <v>857</v>
      </c>
      <c r="S112" s="32" t="s">
        <v>37</v>
      </c>
      <c r="T112" s="35" t="s">
        <v>161</v>
      </c>
      <c r="U112" s="33" t="s">
        <v>39</v>
      </c>
      <c r="V112" s="34" t="s">
        <v>858</v>
      </c>
      <c r="W112" s="42">
        <v>3.3</v>
      </c>
      <c r="X112" s="42">
        <v>4.5999999999999996</v>
      </c>
      <c r="Y112" s="42">
        <v>8.6999999999999993</v>
      </c>
      <c r="Z112" s="42">
        <v>13.2</v>
      </c>
      <c r="AA112" s="43">
        <v>270551</v>
      </c>
      <c r="AB112" s="44">
        <v>46218</v>
      </c>
      <c r="AC112" s="45"/>
      <c r="AD112" s="45"/>
      <c r="AE112" s="45"/>
      <c r="AF112" s="45"/>
      <c r="AG112" s="42">
        <f t="shared" si="1"/>
        <v>0</v>
      </c>
    </row>
    <row r="113" spans="2:33" s="61" customFormat="1" ht="48" customHeight="1" x14ac:dyDescent="0.25">
      <c r="B113" s="62" t="s">
        <v>223</v>
      </c>
      <c r="C113" s="62" t="s">
        <v>511</v>
      </c>
      <c r="D113" s="62" t="s">
        <v>47</v>
      </c>
      <c r="E113" s="63" t="s">
        <v>512</v>
      </c>
      <c r="F113" s="62" t="s">
        <v>33</v>
      </c>
      <c r="G113" s="63" t="s">
        <v>32</v>
      </c>
      <c r="H113" s="62">
        <v>2022</v>
      </c>
      <c r="I113" s="64" t="s">
        <v>513</v>
      </c>
      <c r="J113" s="15" t="s">
        <v>35</v>
      </c>
      <c r="K113" s="15" t="s">
        <v>36</v>
      </c>
      <c r="L113" s="65" t="s">
        <v>32</v>
      </c>
      <c r="M113" s="65" t="s">
        <v>32</v>
      </c>
      <c r="N113" s="63" t="s">
        <v>32</v>
      </c>
      <c r="O113" s="63">
        <v>1260</v>
      </c>
      <c r="P113" s="66" t="s">
        <v>32</v>
      </c>
      <c r="Q113" s="63" t="s">
        <v>32</v>
      </c>
      <c r="R113" s="5" t="s">
        <v>514</v>
      </c>
      <c r="S113" s="62" t="s">
        <v>37</v>
      </c>
      <c r="T113" s="62" t="s">
        <v>161</v>
      </c>
      <c r="U113" s="62" t="s">
        <v>39</v>
      </c>
      <c r="V113" s="62" t="s">
        <v>515</v>
      </c>
      <c r="W113" s="19">
        <v>3.9</v>
      </c>
      <c r="X113" s="19">
        <v>5.6</v>
      </c>
      <c r="Y113" s="19">
        <v>10.7</v>
      </c>
      <c r="Z113" s="19">
        <v>16.3</v>
      </c>
      <c r="AA113" s="20">
        <v>222777</v>
      </c>
      <c r="AB113" s="21">
        <v>45993</v>
      </c>
      <c r="AC113" s="22"/>
      <c r="AD113" s="22"/>
      <c r="AE113" s="22"/>
      <c r="AF113" s="22"/>
      <c r="AG113" s="19">
        <f t="shared" si="1"/>
        <v>0</v>
      </c>
    </row>
    <row r="114" spans="2:33" s="61" customFormat="1" ht="48" customHeight="1" x14ac:dyDescent="0.25">
      <c r="B114" s="62" t="s">
        <v>223</v>
      </c>
      <c r="C114" s="62" t="s">
        <v>298</v>
      </c>
      <c r="D114" s="62" t="s">
        <v>114</v>
      </c>
      <c r="E114" s="63" t="s">
        <v>298</v>
      </c>
      <c r="F114" s="62" t="s">
        <v>33</v>
      </c>
      <c r="G114" s="63" t="s">
        <v>32</v>
      </c>
      <c r="H114" s="62">
        <v>2022</v>
      </c>
      <c r="I114" s="64" t="s">
        <v>115</v>
      </c>
      <c r="J114" s="15" t="s">
        <v>35</v>
      </c>
      <c r="K114" s="15" t="s">
        <v>36</v>
      </c>
      <c r="L114" s="65" t="s">
        <v>32</v>
      </c>
      <c r="M114" s="65">
        <v>44628</v>
      </c>
      <c r="N114" s="63" t="s">
        <v>32</v>
      </c>
      <c r="O114" s="63" t="s">
        <v>32</v>
      </c>
      <c r="P114" s="66" t="s">
        <v>32</v>
      </c>
      <c r="Q114" s="63" t="s">
        <v>299</v>
      </c>
      <c r="R114" s="5" t="s">
        <v>300</v>
      </c>
      <c r="S114" s="62" t="s">
        <v>37</v>
      </c>
      <c r="T114" s="62" t="s">
        <v>161</v>
      </c>
      <c r="U114" s="62" t="s">
        <v>39</v>
      </c>
      <c r="V114" s="62" t="s">
        <v>301</v>
      </c>
      <c r="W114" s="19">
        <v>2.2999999999999998</v>
      </c>
      <c r="X114" s="19">
        <v>3.1</v>
      </c>
      <c r="Y114" s="19">
        <v>5.7</v>
      </c>
      <c r="Z114" s="19">
        <v>8.6</v>
      </c>
      <c r="AA114" s="20">
        <v>209200</v>
      </c>
      <c r="AB114" s="21">
        <v>45658</v>
      </c>
      <c r="AC114" s="22"/>
      <c r="AD114" s="22"/>
      <c r="AE114" s="22"/>
      <c r="AF114" s="22"/>
      <c r="AG114" s="19">
        <f t="shared" si="1"/>
        <v>0</v>
      </c>
    </row>
    <row r="115" spans="2:33" s="61" customFormat="1" ht="48" customHeight="1" x14ac:dyDescent="0.25">
      <c r="B115" s="62" t="s">
        <v>223</v>
      </c>
      <c r="C115" s="62" t="s">
        <v>302</v>
      </c>
      <c r="D115" s="62" t="s">
        <v>114</v>
      </c>
      <c r="E115" s="63" t="s">
        <v>302</v>
      </c>
      <c r="F115" s="62" t="s">
        <v>33</v>
      </c>
      <c r="G115" s="63" t="s">
        <v>32</v>
      </c>
      <c r="H115" s="62">
        <v>2022</v>
      </c>
      <c r="I115" s="64" t="s">
        <v>115</v>
      </c>
      <c r="J115" s="15" t="s">
        <v>35</v>
      </c>
      <c r="K115" s="15" t="s">
        <v>36</v>
      </c>
      <c r="L115" s="65" t="s">
        <v>32</v>
      </c>
      <c r="M115" s="65">
        <v>44789</v>
      </c>
      <c r="N115" s="63" t="s">
        <v>32</v>
      </c>
      <c r="O115" s="63" t="s">
        <v>32</v>
      </c>
      <c r="P115" s="66" t="s">
        <v>32</v>
      </c>
      <c r="Q115" s="63" t="s">
        <v>303</v>
      </c>
      <c r="R115" s="5" t="s">
        <v>304</v>
      </c>
      <c r="S115" s="62" t="s">
        <v>37</v>
      </c>
      <c r="T115" s="62" t="s">
        <v>161</v>
      </c>
      <c r="U115" s="62" t="s">
        <v>39</v>
      </c>
      <c r="V115" s="62" t="s">
        <v>305</v>
      </c>
      <c r="W115" s="19">
        <v>2.4</v>
      </c>
      <c r="X115" s="19">
        <v>3.4</v>
      </c>
      <c r="Y115" s="19">
        <v>6.2</v>
      </c>
      <c r="Z115" s="19">
        <v>9.3000000000000007</v>
      </c>
      <c r="AA115" s="20">
        <v>230103</v>
      </c>
      <c r="AB115" s="21">
        <v>45658</v>
      </c>
      <c r="AC115" s="22"/>
      <c r="AD115" s="22"/>
      <c r="AE115" s="22"/>
      <c r="AF115" s="22"/>
      <c r="AG115" s="19">
        <f t="shared" si="1"/>
        <v>0</v>
      </c>
    </row>
    <row r="116" spans="2:33" s="61" customFormat="1" ht="48" customHeight="1" x14ac:dyDescent="0.25">
      <c r="B116" s="62" t="s">
        <v>223</v>
      </c>
      <c r="C116" s="62" t="s">
        <v>302</v>
      </c>
      <c r="D116" s="62" t="s">
        <v>306</v>
      </c>
      <c r="E116" s="63" t="s">
        <v>302</v>
      </c>
      <c r="F116" s="62" t="s">
        <v>33</v>
      </c>
      <c r="G116" s="63" t="s">
        <v>32</v>
      </c>
      <c r="H116" s="62">
        <v>2024</v>
      </c>
      <c r="I116" s="64" t="s">
        <v>279</v>
      </c>
      <c r="J116" s="15" t="s">
        <v>35</v>
      </c>
      <c r="K116" s="15" t="s">
        <v>36</v>
      </c>
      <c r="L116" s="65" t="s">
        <v>32</v>
      </c>
      <c r="M116" s="65">
        <v>45567</v>
      </c>
      <c r="N116" s="63" t="s">
        <v>32</v>
      </c>
      <c r="O116" s="63" t="s">
        <v>32</v>
      </c>
      <c r="P116" s="66" t="s">
        <v>32</v>
      </c>
      <c r="Q116" s="63" t="s">
        <v>307</v>
      </c>
      <c r="R116" s="5" t="s">
        <v>308</v>
      </c>
      <c r="S116" s="62" t="s">
        <v>37</v>
      </c>
      <c r="T116" s="62" t="s">
        <v>161</v>
      </c>
      <c r="U116" s="62" t="s">
        <v>39</v>
      </c>
      <c r="V116" s="62" t="s">
        <v>153</v>
      </c>
      <c r="W116" s="19">
        <v>3.1</v>
      </c>
      <c r="X116" s="19">
        <v>4.4000000000000004</v>
      </c>
      <c r="Y116" s="19">
        <v>8.1999999999999993</v>
      </c>
      <c r="Z116" s="19">
        <v>12.4</v>
      </c>
      <c r="AA116" s="20">
        <v>261916</v>
      </c>
      <c r="AB116" s="21">
        <v>45658</v>
      </c>
      <c r="AC116" s="22"/>
      <c r="AD116" s="22"/>
      <c r="AE116" s="22"/>
      <c r="AF116" s="22"/>
      <c r="AG116" s="19">
        <f t="shared" si="1"/>
        <v>0</v>
      </c>
    </row>
    <row r="117" spans="2:33" s="61" customFormat="1" ht="48" customHeight="1" x14ac:dyDescent="0.25">
      <c r="B117" s="62" t="s">
        <v>223</v>
      </c>
      <c r="C117" s="62" t="s">
        <v>309</v>
      </c>
      <c r="D117" s="62" t="s">
        <v>310</v>
      </c>
      <c r="E117" s="63" t="s">
        <v>311</v>
      </c>
      <c r="F117" s="62" t="s">
        <v>33</v>
      </c>
      <c r="G117" s="63">
        <v>2012</v>
      </c>
      <c r="H117" s="62">
        <v>2021</v>
      </c>
      <c r="I117" s="64" t="s">
        <v>312</v>
      </c>
      <c r="J117" s="15" t="s">
        <v>35</v>
      </c>
      <c r="K117" s="15" t="s">
        <v>36</v>
      </c>
      <c r="L117" s="65">
        <v>41095</v>
      </c>
      <c r="M117" s="65">
        <v>44452</v>
      </c>
      <c r="N117" s="63" t="s">
        <v>313</v>
      </c>
      <c r="O117" s="63">
        <v>244</v>
      </c>
      <c r="P117" s="66">
        <v>142</v>
      </c>
      <c r="Q117" s="63" t="s">
        <v>313</v>
      </c>
      <c r="R117" s="5" t="s">
        <v>314</v>
      </c>
      <c r="S117" s="62" t="s">
        <v>37</v>
      </c>
      <c r="T117" s="62" t="s">
        <v>161</v>
      </c>
      <c r="U117" s="62" t="s">
        <v>39</v>
      </c>
      <c r="V117" s="62" t="s">
        <v>311</v>
      </c>
      <c r="W117" s="46">
        <v>3.6</v>
      </c>
      <c r="X117" s="46">
        <v>5.0999999999999996</v>
      </c>
      <c r="Y117" s="46">
        <v>9.6999999999999993</v>
      </c>
      <c r="Z117" s="46">
        <v>14.7</v>
      </c>
      <c r="AA117" s="20">
        <v>197910</v>
      </c>
      <c r="AB117" s="21">
        <v>45658</v>
      </c>
      <c r="AC117" s="22"/>
      <c r="AD117" s="22"/>
      <c r="AE117" s="22"/>
      <c r="AF117" s="22"/>
      <c r="AG117" s="46">
        <f t="shared" si="1"/>
        <v>0</v>
      </c>
    </row>
    <row r="118" spans="2:33" s="61" customFormat="1" ht="48" customHeight="1" x14ac:dyDescent="0.25">
      <c r="B118" s="62" t="s">
        <v>315</v>
      </c>
      <c r="C118" s="62" t="s">
        <v>712</v>
      </c>
      <c r="D118" s="62" t="s">
        <v>114</v>
      </c>
      <c r="E118" s="63" t="s">
        <v>712</v>
      </c>
      <c r="F118" s="62">
        <v>16</v>
      </c>
      <c r="G118" s="63" t="s">
        <v>32</v>
      </c>
      <c r="H118" s="63">
        <v>2020</v>
      </c>
      <c r="I118" s="64" t="s">
        <v>115</v>
      </c>
      <c r="J118" s="64" t="s">
        <v>35</v>
      </c>
      <c r="K118" s="64" t="s">
        <v>36</v>
      </c>
      <c r="L118" s="65" t="s">
        <v>32</v>
      </c>
      <c r="M118" s="65">
        <v>44109</v>
      </c>
      <c r="N118" s="63" t="s">
        <v>32</v>
      </c>
      <c r="O118" s="63" t="s">
        <v>32</v>
      </c>
      <c r="P118" s="65" t="s">
        <v>32</v>
      </c>
      <c r="Q118" s="63" t="s">
        <v>713</v>
      </c>
      <c r="R118" s="5" t="s">
        <v>714</v>
      </c>
      <c r="S118" s="62" t="s">
        <v>37</v>
      </c>
      <c r="T118" s="63" t="s">
        <v>216</v>
      </c>
      <c r="U118" s="62" t="s">
        <v>39</v>
      </c>
      <c r="V118" s="63" t="s">
        <v>715</v>
      </c>
      <c r="W118" s="19">
        <v>3.6</v>
      </c>
      <c r="X118" s="19">
        <v>5.0999999999999996</v>
      </c>
      <c r="Y118" s="19">
        <v>9.6999999999999993</v>
      </c>
      <c r="Z118" s="19">
        <v>14.7</v>
      </c>
      <c r="AA118" s="68">
        <v>165933</v>
      </c>
      <c r="AB118" s="21">
        <v>46131</v>
      </c>
      <c r="AC118" s="22"/>
      <c r="AD118" s="22"/>
      <c r="AE118" s="22"/>
      <c r="AF118" s="22"/>
      <c r="AG118" s="19">
        <f t="shared" si="1"/>
        <v>0</v>
      </c>
    </row>
    <row r="119" spans="2:33" s="61" customFormat="1" ht="48" customHeight="1" x14ac:dyDescent="0.25">
      <c r="B119" s="62" t="s">
        <v>315</v>
      </c>
      <c r="C119" s="62" t="s">
        <v>712</v>
      </c>
      <c r="D119" s="62" t="s">
        <v>114</v>
      </c>
      <c r="E119" s="63" t="s">
        <v>712</v>
      </c>
      <c r="F119" s="62">
        <v>16</v>
      </c>
      <c r="G119" s="63" t="s">
        <v>32</v>
      </c>
      <c r="H119" s="63">
        <v>2021</v>
      </c>
      <c r="I119" s="64" t="s">
        <v>115</v>
      </c>
      <c r="J119" s="64" t="s">
        <v>35</v>
      </c>
      <c r="K119" s="64" t="s">
        <v>36</v>
      </c>
      <c r="L119" s="65" t="s">
        <v>32</v>
      </c>
      <c r="M119" s="65">
        <v>44454</v>
      </c>
      <c r="N119" s="63" t="s">
        <v>32</v>
      </c>
      <c r="O119" s="63" t="s">
        <v>32</v>
      </c>
      <c r="P119" s="65" t="s">
        <v>32</v>
      </c>
      <c r="Q119" s="63" t="s">
        <v>716</v>
      </c>
      <c r="R119" s="5" t="s">
        <v>714</v>
      </c>
      <c r="S119" s="62" t="s">
        <v>37</v>
      </c>
      <c r="T119" s="63" t="s">
        <v>216</v>
      </c>
      <c r="U119" s="62" t="s">
        <v>39</v>
      </c>
      <c r="V119" s="63" t="s">
        <v>717</v>
      </c>
      <c r="W119" s="19">
        <v>3.6</v>
      </c>
      <c r="X119" s="19">
        <v>5.0999999999999996</v>
      </c>
      <c r="Y119" s="19">
        <v>9.6999999999999993</v>
      </c>
      <c r="Z119" s="19">
        <v>14.7</v>
      </c>
      <c r="AA119" s="68">
        <v>192398</v>
      </c>
      <c r="AB119" s="21">
        <v>46131</v>
      </c>
      <c r="AC119" s="22"/>
      <c r="AD119" s="22"/>
      <c r="AE119" s="22"/>
      <c r="AF119" s="22"/>
      <c r="AG119" s="19">
        <f t="shared" si="1"/>
        <v>0</v>
      </c>
    </row>
    <row r="120" spans="2:33" s="61" customFormat="1" ht="48" customHeight="1" x14ac:dyDescent="0.25">
      <c r="B120" s="62" t="s">
        <v>315</v>
      </c>
      <c r="C120" s="62" t="s">
        <v>718</v>
      </c>
      <c r="D120" s="62" t="s">
        <v>306</v>
      </c>
      <c r="E120" s="63" t="s">
        <v>719</v>
      </c>
      <c r="F120" s="62">
        <v>8</v>
      </c>
      <c r="G120" s="63" t="s">
        <v>32</v>
      </c>
      <c r="H120" s="63">
        <v>2022</v>
      </c>
      <c r="I120" s="64" t="s">
        <v>720</v>
      </c>
      <c r="J120" s="64" t="s">
        <v>35</v>
      </c>
      <c r="K120" s="64" t="s">
        <v>36</v>
      </c>
      <c r="L120" s="65" t="s">
        <v>32</v>
      </c>
      <c r="M120" s="65">
        <v>44606</v>
      </c>
      <c r="N120" s="63" t="s">
        <v>32</v>
      </c>
      <c r="O120" s="63" t="s">
        <v>32</v>
      </c>
      <c r="P120" s="65" t="s">
        <v>32</v>
      </c>
      <c r="Q120" s="63" t="s">
        <v>721</v>
      </c>
      <c r="R120" s="5" t="s">
        <v>722</v>
      </c>
      <c r="S120" s="62" t="s">
        <v>37</v>
      </c>
      <c r="T120" s="63" t="s">
        <v>216</v>
      </c>
      <c r="U120" s="62" t="s">
        <v>39</v>
      </c>
      <c r="V120" s="63" t="s">
        <v>723</v>
      </c>
      <c r="W120" s="19">
        <v>4.0999999999999996</v>
      </c>
      <c r="X120" s="19">
        <v>5.9</v>
      </c>
      <c r="Y120" s="19">
        <v>11.3</v>
      </c>
      <c r="Z120" s="19">
        <v>17.2</v>
      </c>
      <c r="AA120" s="68">
        <v>203463</v>
      </c>
      <c r="AB120" s="21">
        <v>46131</v>
      </c>
      <c r="AC120" s="22"/>
      <c r="AD120" s="22"/>
      <c r="AE120" s="22"/>
      <c r="AF120" s="22"/>
      <c r="AG120" s="19">
        <f t="shared" si="1"/>
        <v>0</v>
      </c>
    </row>
    <row r="121" spans="2:33" s="61" customFormat="1" ht="48" customHeight="1" x14ac:dyDescent="0.25">
      <c r="B121" s="62" t="s">
        <v>315</v>
      </c>
      <c r="C121" s="62" t="s">
        <v>718</v>
      </c>
      <c r="D121" s="62" t="s">
        <v>306</v>
      </c>
      <c r="E121" s="63" t="s">
        <v>724</v>
      </c>
      <c r="F121" s="62">
        <v>8</v>
      </c>
      <c r="G121" s="63" t="s">
        <v>32</v>
      </c>
      <c r="H121" s="63">
        <v>2025</v>
      </c>
      <c r="I121" s="64" t="s">
        <v>275</v>
      </c>
      <c r="J121" s="64" t="s">
        <v>35</v>
      </c>
      <c r="K121" s="64" t="s">
        <v>36</v>
      </c>
      <c r="L121" s="65" t="s">
        <v>32</v>
      </c>
      <c r="M121" s="65">
        <v>46001</v>
      </c>
      <c r="N121" s="63" t="s">
        <v>32</v>
      </c>
      <c r="O121" s="63" t="s">
        <v>32</v>
      </c>
      <c r="P121" s="65" t="s">
        <v>32</v>
      </c>
      <c r="Q121" s="63" t="s">
        <v>725</v>
      </c>
      <c r="R121" s="5" t="s">
        <v>726</v>
      </c>
      <c r="S121" s="62" t="s">
        <v>37</v>
      </c>
      <c r="T121" s="63" t="s">
        <v>216</v>
      </c>
      <c r="U121" s="62" t="s">
        <v>39</v>
      </c>
      <c r="V121" s="63" t="s">
        <v>250</v>
      </c>
      <c r="W121" s="19">
        <v>3</v>
      </c>
      <c r="X121" s="19">
        <v>4.2</v>
      </c>
      <c r="Y121" s="19">
        <v>7.9</v>
      </c>
      <c r="Z121" s="19">
        <v>11.9</v>
      </c>
      <c r="AA121" s="68">
        <v>293403</v>
      </c>
      <c r="AB121" s="21">
        <v>46131</v>
      </c>
      <c r="AC121" s="22"/>
      <c r="AD121" s="22"/>
      <c r="AE121" s="22"/>
      <c r="AF121" s="22"/>
      <c r="AG121" s="19">
        <f t="shared" si="1"/>
        <v>0</v>
      </c>
    </row>
    <row r="122" spans="2:33" s="61" customFormat="1" ht="48" customHeight="1" x14ac:dyDescent="0.25">
      <c r="B122" s="62" t="s">
        <v>316</v>
      </c>
      <c r="C122" s="62" t="s">
        <v>317</v>
      </c>
      <c r="D122" s="62" t="s">
        <v>172</v>
      </c>
      <c r="E122" s="63" t="s">
        <v>318</v>
      </c>
      <c r="F122" s="62">
        <v>9</v>
      </c>
      <c r="G122" s="63" t="s">
        <v>32</v>
      </c>
      <c r="H122" s="63" t="s">
        <v>32</v>
      </c>
      <c r="I122" s="64" t="s">
        <v>105</v>
      </c>
      <c r="J122" s="64"/>
      <c r="K122" s="64"/>
      <c r="L122" s="65" t="s">
        <v>32</v>
      </c>
      <c r="M122" s="65" t="s">
        <v>32</v>
      </c>
      <c r="N122" s="63" t="s">
        <v>32</v>
      </c>
      <c r="O122" s="63" t="s">
        <v>32</v>
      </c>
      <c r="P122" s="65" t="s">
        <v>32</v>
      </c>
      <c r="Q122" s="63" t="s">
        <v>319</v>
      </c>
      <c r="R122" s="5" t="s">
        <v>320</v>
      </c>
      <c r="S122" s="62" t="s">
        <v>57</v>
      </c>
      <c r="T122" s="63" t="s">
        <v>158</v>
      </c>
      <c r="U122" s="62" t="s">
        <v>59</v>
      </c>
      <c r="V122" s="63" t="s">
        <v>76</v>
      </c>
      <c r="W122" s="19">
        <v>1.8</v>
      </c>
      <c r="X122" s="19">
        <v>2.4</v>
      </c>
      <c r="Y122" s="19">
        <v>4.2</v>
      </c>
      <c r="Z122" s="19">
        <v>6.3</v>
      </c>
      <c r="AA122" s="68">
        <v>179778</v>
      </c>
      <c r="AB122" s="21">
        <v>45658</v>
      </c>
      <c r="AC122" s="22"/>
      <c r="AD122" s="22"/>
      <c r="AE122" s="22"/>
      <c r="AF122" s="22"/>
      <c r="AG122" s="19">
        <f t="shared" si="1"/>
        <v>0</v>
      </c>
    </row>
    <row r="123" spans="2:33" s="61" customFormat="1" ht="48" customHeight="1" x14ac:dyDescent="0.25">
      <c r="B123" s="62" t="s">
        <v>321</v>
      </c>
      <c r="C123" s="62" t="s">
        <v>322</v>
      </c>
      <c r="D123" s="62" t="s">
        <v>322</v>
      </c>
      <c r="E123" s="63" t="s">
        <v>32</v>
      </c>
      <c r="F123" s="62">
        <v>16</v>
      </c>
      <c r="G123" s="63" t="s">
        <v>32</v>
      </c>
      <c r="H123" s="63" t="s">
        <v>32</v>
      </c>
      <c r="I123" s="64" t="s">
        <v>196</v>
      </c>
      <c r="J123" s="64"/>
      <c r="K123" s="64"/>
      <c r="L123" s="65" t="s">
        <v>32</v>
      </c>
      <c r="M123" s="65" t="s">
        <v>32</v>
      </c>
      <c r="N123" s="63" t="s">
        <v>32</v>
      </c>
      <c r="O123" s="63" t="s">
        <v>32</v>
      </c>
      <c r="P123" s="66" t="s">
        <v>32</v>
      </c>
      <c r="Q123" s="63" t="s">
        <v>323</v>
      </c>
      <c r="R123" s="5" t="s">
        <v>324</v>
      </c>
      <c r="S123" s="62" t="s">
        <v>37</v>
      </c>
      <c r="T123" s="63" t="s">
        <v>161</v>
      </c>
      <c r="U123" s="62" t="s">
        <v>39</v>
      </c>
      <c r="V123" s="63" t="s">
        <v>325</v>
      </c>
      <c r="W123" s="19">
        <v>3.1</v>
      </c>
      <c r="X123" s="19">
        <v>4.4000000000000004</v>
      </c>
      <c r="Y123" s="19">
        <v>8.1999999999999993</v>
      </c>
      <c r="Z123" s="19">
        <v>12.4</v>
      </c>
      <c r="AA123" s="68">
        <v>51469</v>
      </c>
      <c r="AB123" s="21">
        <v>45658</v>
      </c>
      <c r="AC123" s="22"/>
      <c r="AD123" s="22"/>
      <c r="AE123" s="22"/>
      <c r="AF123" s="22"/>
      <c r="AG123" s="19">
        <f t="shared" si="1"/>
        <v>0</v>
      </c>
    </row>
    <row r="124" spans="2:33" s="71" customFormat="1" ht="48" customHeight="1" x14ac:dyDescent="0.25">
      <c r="B124" s="72" t="s">
        <v>326</v>
      </c>
      <c r="C124" s="72" t="s">
        <v>47</v>
      </c>
      <c r="D124" s="72" t="s">
        <v>114</v>
      </c>
      <c r="E124" s="73" t="s">
        <v>47</v>
      </c>
      <c r="F124" s="72" t="s">
        <v>33</v>
      </c>
      <c r="G124" s="73" t="s">
        <v>32</v>
      </c>
      <c r="H124" s="73">
        <v>2025</v>
      </c>
      <c r="I124" s="74" t="s">
        <v>202</v>
      </c>
      <c r="J124" s="74" t="s">
        <v>35</v>
      </c>
      <c r="K124" s="74" t="s">
        <v>36</v>
      </c>
      <c r="L124" s="75" t="s">
        <v>32</v>
      </c>
      <c r="M124" s="75">
        <v>45778</v>
      </c>
      <c r="N124" s="73" t="s">
        <v>32</v>
      </c>
      <c r="O124" s="73" t="s">
        <v>32</v>
      </c>
      <c r="P124" s="77" t="s">
        <v>32</v>
      </c>
      <c r="Q124" s="73" t="s">
        <v>32</v>
      </c>
      <c r="R124" s="87" t="s">
        <v>32</v>
      </c>
      <c r="S124" s="72" t="s">
        <v>37</v>
      </c>
      <c r="T124" s="73" t="s">
        <v>50</v>
      </c>
      <c r="U124" s="72" t="s">
        <v>39</v>
      </c>
      <c r="V124" s="73" t="s">
        <v>327</v>
      </c>
      <c r="W124" s="57">
        <v>3.3</v>
      </c>
      <c r="X124" s="57">
        <v>4.5999999999999996</v>
      </c>
      <c r="Y124" s="57"/>
      <c r="Z124" s="57"/>
      <c r="AA124" s="58">
        <v>279436</v>
      </c>
      <c r="AB124" s="59">
        <v>45900</v>
      </c>
      <c r="AC124" s="60"/>
      <c r="AD124" s="60"/>
      <c r="AE124" s="60"/>
      <c r="AF124" s="60"/>
      <c r="AG124" s="57">
        <f t="shared" si="1"/>
        <v>0</v>
      </c>
    </row>
    <row r="125" spans="2:33" s="71" customFormat="1" ht="48" customHeight="1" x14ac:dyDescent="0.25">
      <c r="B125" s="48" t="s">
        <v>575</v>
      </c>
      <c r="C125" s="48" t="s">
        <v>576</v>
      </c>
      <c r="D125" s="48" t="s">
        <v>577</v>
      </c>
      <c r="E125" s="49" t="s">
        <v>578</v>
      </c>
      <c r="F125" s="47">
        <v>10</v>
      </c>
      <c r="G125" s="50">
        <v>2015</v>
      </c>
      <c r="H125" s="50">
        <v>2025</v>
      </c>
      <c r="I125" s="51" t="s">
        <v>579</v>
      </c>
      <c r="J125" s="53" t="s">
        <v>35</v>
      </c>
      <c r="K125" s="53" t="s">
        <v>36</v>
      </c>
      <c r="L125" s="54">
        <v>42146</v>
      </c>
      <c r="M125" s="54">
        <v>45804</v>
      </c>
      <c r="N125" s="50">
        <v>166</v>
      </c>
      <c r="O125" s="55">
        <v>258</v>
      </c>
      <c r="P125" s="55" t="s">
        <v>32</v>
      </c>
      <c r="Q125" s="49" t="s">
        <v>32</v>
      </c>
      <c r="R125" s="56" t="s">
        <v>32</v>
      </c>
      <c r="S125" s="47" t="s">
        <v>37</v>
      </c>
      <c r="T125" s="50" t="s">
        <v>32</v>
      </c>
      <c r="U125" s="48" t="s">
        <v>140</v>
      </c>
      <c r="V125" s="49" t="s">
        <v>580</v>
      </c>
      <c r="W125" s="57">
        <v>1.8</v>
      </c>
      <c r="X125" s="57">
        <v>2.4</v>
      </c>
      <c r="Y125" s="57">
        <v>4.2</v>
      </c>
      <c r="Z125" s="57"/>
      <c r="AA125" s="58">
        <v>278836</v>
      </c>
      <c r="AB125" s="59">
        <v>46078</v>
      </c>
      <c r="AC125" s="60"/>
      <c r="AD125" s="60"/>
      <c r="AE125" s="60"/>
      <c r="AF125" s="60"/>
      <c r="AG125" s="57">
        <f t="shared" si="1"/>
        <v>0</v>
      </c>
    </row>
    <row r="126" spans="2:33" s="71" customFormat="1" ht="48" customHeight="1" x14ac:dyDescent="0.25">
      <c r="B126" s="72" t="s">
        <v>329</v>
      </c>
      <c r="C126" s="72" t="s">
        <v>387</v>
      </c>
      <c r="D126" s="72" t="s">
        <v>499</v>
      </c>
      <c r="E126" s="73" t="s">
        <v>32</v>
      </c>
      <c r="F126" s="72">
        <v>21</v>
      </c>
      <c r="G126" s="73" t="s">
        <v>32</v>
      </c>
      <c r="H126" s="72">
        <v>2019</v>
      </c>
      <c r="I126" s="74" t="s">
        <v>500</v>
      </c>
      <c r="J126" s="74" t="s">
        <v>35</v>
      </c>
      <c r="K126" s="74" t="s">
        <v>36</v>
      </c>
      <c r="L126" s="75" t="s">
        <v>32</v>
      </c>
      <c r="M126" s="75" t="s">
        <v>32</v>
      </c>
      <c r="N126" s="73" t="s">
        <v>32</v>
      </c>
      <c r="O126" s="73">
        <v>1602</v>
      </c>
      <c r="P126" s="77">
        <v>1229</v>
      </c>
      <c r="Q126" s="73" t="s">
        <v>501</v>
      </c>
      <c r="R126" s="87">
        <v>5029704219667</v>
      </c>
      <c r="S126" s="72" t="s">
        <v>37</v>
      </c>
      <c r="T126" s="73" t="s">
        <v>330</v>
      </c>
      <c r="U126" s="72" t="s">
        <v>39</v>
      </c>
      <c r="V126" s="72" t="s">
        <v>502</v>
      </c>
      <c r="W126" s="57">
        <v>7.3</v>
      </c>
      <c r="X126" s="57">
        <v>10.6</v>
      </c>
      <c r="Y126" s="57"/>
      <c r="Z126" s="57"/>
      <c r="AA126" s="58">
        <v>138701</v>
      </c>
      <c r="AB126" s="59">
        <v>45991</v>
      </c>
      <c r="AC126" s="60"/>
      <c r="AD126" s="60"/>
      <c r="AE126" s="60"/>
      <c r="AF126" s="60"/>
      <c r="AG126" s="57">
        <f t="shared" si="1"/>
        <v>0</v>
      </c>
    </row>
    <row r="127" spans="2:33" s="71" customFormat="1" ht="48" customHeight="1" x14ac:dyDescent="0.25">
      <c r="B127" s="47" t="s">
        <v>329</v>
      </c>
      <c r="C127" s="48" t="s">
        <v>530</v>
      </c>
      <c r="D127" s="48" t="s">
        <v>531</v>
      </c>
      <c r="E127" s="49" t="s">
        <v>532</v>
      </c>
      <c r="F127" s="50">
        <v>16</v>
      </c>
      <c r="G127" s="50">
        <v>2009</v>
      </c>
      <c r="H127" s="50">
        <v>2025</v>
      </c>
      <c r="I127" s="51" t="s">
        <v>235</v>
      </c>
      <c r="J127" s="52" t="s">
        <v>35</v>
      </c>
      <c r="K127" s="53" t="s">
        <v>36</v>
      </c>
      <c r="L127" s="54" t="s">
        <v>533</v>
      </c>
      <c r="M127" s="54" t="s">
        <v>534</v>
      </c>
      <c r="N127" s="50" t="s">
        <v>535</v>
      </c>
      <c r="O127" s="55">
        <v>302</v>
      </c>
      <c r="P127" s="55" t="s">
        <v>32</v>
      </c>
      <c r="Q127" s="56" t="s">
        <v>536</v>
      </c>
      <c r="R127" s="56" t="s">
        <v>537</v>
      </c>
      <c r="S127" s="47" t="s">
        <v>37</v>
      </c>
      <c r="T127" s="50" t="s">
        <v>330</v>
      </c>
      <c r="U127" s="48" t="s">
        <v>39</v>
      </c>
      <c r="V127" s="48" t="s">
        <v>538</v>
      </c>
      <c r="W127" s="57">
        <v>5.4</v>
      </c>
      <c r="X127" s="57">
        <v>7.8</v>
      </c>
      <c r="Y127" s="57"/>
      <c r="Z127" s="57"/>
      <c r="AA127" s="58">
        <v>288399</v>
      </c>
      <c r="AB127" s="59">
        <v>46008</v>
      </c>
      <c r="AC127" s="60"/>
      <c r="AD127" s="60"/>
      <c r="AE127" s="60"/>
      <c r="AF127" s="60"/>
      <c r="AG127" s="57">
        <f t="shared" si="1"/>
        <v>0</v>
      </c>
    </row>
    <row r="128" spans="2:33" s="69" customFormat="1" ht="48" customHeight="1" x14ac:dyDescent="0.25">
      <c r="B128" s="32" t="s">
        <v>329</v>
      </c>
      <c r="C128" s="33" t="s">
        <v>868</v>
      </c>
      <c r="D128" s="33" t="s">
        <v>32</v>
      </c>
      <c r="E128" s="34" t="s">
        <v>869</v>
      </c>
      <c r="F128" s="35">
        <v>10</v>
      </c>
      <c r="G128" s="35">
        <v>2010</v>
      </c>
      <c r="H128" s="35">
        <v>2020</v>
      </c>
      <c r="I128" s="36" t="s">
        <v>870</v>
      </c>
      <c r="J128" s="37" t="s">
        <v>35</v>
      </c>
      <c r="K128" s="38" t="s">
        <v>36</v>
      </c>
      <c r="L128" s="39" t="s">
        <v>32</v>
      </c>
      <c r="M128" s="39" t="s">
        <v>32</v>
      </c>
      <c r="N128" s="35">
        <v>17</v>
      </c>
      <c r="O128" s="40">
        <v>288</v>
      </c>
      <c r="P128" s="40" t="s">
        <v>32</v>
      </c>
      <c r="Q128" s="41" t="s">
        <v>32</v>
      </c>
      <c r="R128" s="41" t="s">
        <v>32</v>
      </c>
      <c r="S128" s="32" t="s">
        <v>37</v>
      </c>
      <c r="T128" s="35" t="s">
        <v>330</v>
      </c>
      <c r="U128" s="33" t="s">
        <v>39</v>
      </c>
      <c r="V128" s="33" t="s">
        <v>871</v>
      </c>
      <c r="W128" s="42">
        <v>4</v>
      </c>
      <c r="X128" s="42">
        <v>5.8</v>
      </c>
      <c r="Y128" s="42">
        <v>11</v>
      </c>
      <c r="Z128" s="42">
        <v>16.7</v>
      </c>
      <c r="AA128" s="43">
        <v>161826</v>
      </c>
      <c r="AB128" s="44">
        <v>46225</v>
      </c>
      <c r="AC128" s="45"/>
      <c r="AD128" s="45"/>
      <c r="AE128" s="45"/>
      <c r="AF128" s="45"/>
      <c r="AG128" s="42">
        <f t="shared" si="1"/>
        <v>0</v>
      </c>
    </row>
    <row r="129" spans="2:33" s="69" customFormat="1" ht="48" customHeight="1" x14ac:dyDescent="0.25">
      <c r="B129" s="32" t="s">
        <v>329</v>
      </c>
      <c r="C129" s="33" t="s">
        <v>868</v>
      </c>
      <c r="D129" s="33" t="s">
        <v>32</v>
      </c>
      <c r="E129" s="34" t="s">
        <v>869</v>
      </c>
      <c r="F129" s="35">
        <v>9</v>
      </c>
      <c r="G129" s="35">
        <v>2010</v>
      </c>
      <c r="H129" s="35">
        <v>2020</v>
      </c>
      <c r="I129" s="36" t="s">
        <v>872</v>
      </c>
      <c r="J129" s="37" t="s">
        <v>35</v>
      </c>
      <c r="K129" s="38" t="s">
        <v>36</v>
      </c>
      <c r="L129" s="39" t="s">
        <v>32</v>
      </c>
      <c r="M129" s="39" t="s">
        <v>32</v>
      </c>
      <c r="N129" s="35" t="s">
        <v>873</v>
      </c>
      <c r="O129" s="40">
        <v>141</v>
      </c>
      <c r="P129" s="40" t="s">
        <v>32</v>
      </c>
      <c r="Q129" s="41" t="s">
        <v>32</v>
      </c>
      <c r="R129" s="41" t="s">
        <v>32</v>
      </c>
      <c r="S129" s="32" t="s">
        <v>37</v>
      </c>
      <c r="T129" s="35" t="s">
        <v>330</v>
      </c>
      <c r="U129" s="33" t="s">
        <v>39</v>
      </c>
      <c r="V129" s="33" t="s">
        <v>874</v>
      </c>
      <c r="W129" s="42">
        <v>4</v>
      </c>
      <c r="X129" s="42">
        <v>5.8</v>
      </c>
      <c r="Y129" s="42">
        <v>11</v>
      </c>
      <c r="Z129" s="42">
        <v>16.7</v>
      </c>
      <c r="AA129" s="43">
        <v>169529</v>
      </c>
      <c r="AB129" s="44">
        <v>46225</v>
      </c>
      <c r="AC129" s="45"/>
      <c r="AD129" s="45"/>
      <c r="AE129" s="45"/>
      <c r="AF129" s="45"/>
      <c r="AG129" s="42">
        <f t="shared" si="1"/>
        <v>0</v>
      </c>
    </row>
    <row r="130" spans="2:33" s="69" customFormat="1" ht="48" customHeight="1" x14ac:dyDescent="0.25">
      <c r="B130" s="32" t="s">
        <v>329</v>
      </c>
      <c r="C130" s="33" t="s">
        <v>816</v>
      </c>
      <c r="D130" s="33" t="s">
        <v>200</v>
      </c>
      <c r="E130" s="34" t="s">
        <v>816</v>
      </c>
      <c r="F130" s="35" t="s">
        <v>33</v>
      </c>
      <c r="G130" s="35" t="s">
        <v>32</v>
      </c>
      <c r="H130" s="35">
        <v>2026</v>
      </c>
      <c r="I130" s="36" t="s">
        <v>817</v>
      </c>
      <c r="J130" s="37" t="s">
        <v>35</v>
      </c>
      <c r="K130" s="38" t="s">
        <v>36</v>
      </c>
      <c r="L130" s="39" t="s">
        <v>32</v>
      </c>
      <c r="M130" s="39" t="s">
        <v>32</v>
      </c>
      <c r="N130" s="35" t="s">
        <v>32</v>
      </c>
      <c r="O130" s="40">
        <v>6428</v>
      </c>
      <c r="P130" s="40" t="s">
        <v>32</v>
      </c>
      <c r="Q130" s="41" t="s">
        <v>32</v>
      </c>
      <c r="R130" s="41" t="s">
        <v>32</v>
      </c>
      <c r="S130" s="32" t="s">
        <v>37</v>
      </c>
      <c r="T130" s="35" t="s">
        <v>330</v>
      </c>
      <c r="U130" s="33" t="s">
        <v>39</v>
      </c>
      <c r="V130" s="33" t="s">
        <v>818</v>
      </c>
      <c r="W130" s="42">
        <v>2.7</v>
      </c>
      <c r="X130" s="42">
        <v>3.8</v>
      </c>
      <c r="Y130" s="42">
        <v>7</v>
      </c>
      <c r="Z130" s="42">
        <v>10.6</v>
      </c>
      <c r="AA130" s="43">
        <v>299781</v>
      </c>
      <c r="AB130" s="44">
        <v>46192</v>
      </c>
      <c r="AC130" s="45"/>
      <c r="AD130" s="45"/>
      <c r="AE130" s="45"/>
      <c r="AF130" s="45"/>
      <c r="AG130" s="42">
        <f t="shared" si="1"/>
        <v>0</v>
      </c>
    </row>
    <row r="131" spans="2:33" s="71" customFormat="1" ht="48" customHeight="1" x14ac:dyDescent="0.25">
      <c r="B131" s="47" t="s">
        <v>796</v>
      </c>
      <c r="C131" s="48">
        <v>2007</v>
      </c>
      <c r="D131" s="48" t="s">
        <v>622</v>
      </c>
      <c r="E131" s="91" t="s">
        <v>32</v>
      </c>
      <c r="F131" s="50">
        <v>18</v>
      </c>
      <c r="G131" s="50">
        <v>2007</v>
      </c>
      <c r="H131" s="50">
        <v>2026</v>
      </c>
      <c r="I131" s="51" t="s">
        <v>592</v>
      </c>
      <c r="J131" s="52" t="s">
        <v>35</v>
      </c>
      <c r="K131" s="53" t="s">
        <v>36</v>
      </c>
      <c r="L131" s="54">
        <v>39415</v>
      </c>
      <c r="M131" s="54">
        <v>46086</v>
      </c>
      <c r="N131" s="55">
        <v>3354</v>
      </c>
      <c r="O131" s="55">
        <v>178</v>
      </c>
      <c r="P131" s="55" t="s">
        <v>32</v>
      </c>
      <c r="Q131" s="49" t="s">
        <v>32</v>
      </c>
      <c r="R131" s="56" t="s">
        <v>32</v>
      </c>
      <c r="S131" s="47" t="s">
        <v>37</v>
      </c>
      <c r="T131" s="50" t="s">
        <v>161</v>
      </c>
      <c r="U131" s="48" t="s">
        <v>39</v>
      </c>
      <c r="V131" s="49" t="s">
        <v>68</v>
      </c>
      <c r="W131" s="57">
        <v>6.6</v>
      </c>
      <c r="X131" s="57">
        <v>9.6</v>
      </c>
      <c r="Y131" s="57"/>
      <c r="Z131" s="57"/>
      <c r="AA131" s="58">
        <v>302438</v>
      </c>
      <c r="AB131" s="59">
        <v>46192</v>
      </c>
      <c r="AC131" s="60"/>
      <c r="AD131" s="60"/>
      <c r="AE131" s="60"/>
      <c r="AF131" s="60"/>
      <c r="AG131" s="57">
        <f t="shared" si="1"/>
        <v>0</v>
      </c>
    </row>
    <row r="132" spans="2:33" s="61" customFormat="1" ht="48" customHeight="1" x14ac:dyDescent="0.25">
      <c r="B132" s="62" t="s">
        <v>727</v>
      </c>
      <c r="C132" s="62" t="s">
        <v>728</v>
      </c>
      <c r="D132" s="62" t="s">
        <v>728</v>
      </c>
      <c r="E132" s="63" t="s">
        <v>729</v>
      </c>
      <c r="F132" s="62" t="s">
        <v>33</v>
      </c>
      <c r="G132" s="63" t="s">
        <v>32</v>
      </c>
      <c r="H132" s="62">
        <v>2025</v>
      </c>
      <c r="I132" s="64" t="s">
        <v>579</v>
      </c>
      <c r="J132" s="64" t="s">
        <v>35</v>
      </c>
      <c r="K132" s="64" t="s">
        <v>36</v>
      </c>
      <c r="L132" s="65" t="s">
        <v>32</v>
      </c>
      <c r="M132" s="65">
        <v>45987</v>
      </c>
      <c r="N132" s="63" t="s">
        <v>32</v>
      </c>
      <c r="O132" s="63" t="s">
        <v>32</v>
      </c>
      <c r="P132" s="66" t="s">
        <v>32</v>
      </c>
      <c r="Q132" s="63" t="s">
        <v>730</v>
      </c>
      <c r="R132" s="5" t="s">
        <v>731</v>
      </c>
      <c r="S132" s="62" t="s">
        <v>37</v>
      </c>
      <c r="T132" s="63" t="s">
        <v>216</v>
      </c>
      <c r="U132" s="62" t="s">
        <v>39</v>
      </c>
      <c r="V132" s="62" t="s">
        <v>732</v>
      </c>
      <c r="W132" s="46">
        <v>3.1</v>
      </c>
      <c r="X132" s="46">
        <v>4.4000000000000004</v>
      </c>
      <c r="Y132" s="46">
        <v>8.1999999999999993</v>
      </c>
      <c r="Z132" s="46">
        <v>12.4</v>
      </c>
      <c r="AA132" s="20">
        <v>293900</v>
      </c>
      <c r="AB132" s="21">
        <v>46131</v>
      </c>
      <c r="AC132" s="22"/>
      <c r="AD132" s="22"/>
      <c r="AE132" s="22"/>
      <c r="AF132" s="22"/>
      <c r="AG132" s="46">
        <f t="shared" si="1"/>
        <v>0</v>
      </c>
    </row>
    <row r="133" spans="2:33" s="71" customFormat="1" ht="48" customHeight="1" x14ac:dyDescent="0.25">
      <c r="B133" s="47" t="s">
        <v>331</v>
      </c>
      <c r="C133" s="48" t="s">
        <v>332</v>
      </c>
      <c r="D133" s="48" t="s">
        <v>333</v>
      </c>
      <c r="E133" s="49" t="s">
        <v>32</v>
      </c>
      <c r="F133" s="50">
        <v>7</v>
      </c>
      <c r="G133" s="50">
        <v>2015</v>
      </c>
      <c r="H133" s="50">
        <v>2022</v>
      </c>
      <c r="I133" s="51" t="s">
        <v>334</v>
      </c>
      <c r="J133" s="52" t="s">
        <v>35</v>
      </c>
      <c r="K133" s="53" t="s">
        <v>36</v>
      </c>
      <c r="L133" s="54" t="s">
        <v>32</v>
      </c>
      <c r="M133" s="54" t="s">
        <v>32</v>
      </c>
      <c r="N133" s="54" t="s">
        <v>32</v>
      </c>
      <c r="O133" s="54" t="s">
        <v>32</v>
      </c>
      <c r="P133" s="54" t="s">
        <v>32</v>
      </c>
      <c r="Q133" s="54" t="s">
        <v>32</v>
      </c>
      <c r="R133" s="54" t="s">
        <v>32</v>
      </c>
      <c r="S133" s="47" t="s">
        <v>57</v>
      </c>
      <c r="T133" s="50" t="s">
        <v>335</v>
      </c>
      <c r="U133" s="47" t="s">
        <v>59</v>
      </c>
      <c r="V133" s="48" t="s">
        <v>336</v>
      </c>
      <c r="W133" s="57">
        <v>3.1</v>
      </c>
      <c r="X133" s="57">
        <v>4.4000000000000004</v>
      </c>
      <c r="Y133" s="57">
        <v>8.1999999999999993</v>
      </c>
      <c r="Z133" s="57"/>
      <c r="AA133" s="58">
        <v>228769</v>
      </c>
      <c r="AB133" s="59">
        <v>45658</v>
      </c>
      <c r="AC133" s="60"/>
      <c r="AD133" s="60"/>
      <c r="AE133" s="60"/>
      <c r="AF133" s="60"/>
      <c r="AG133" s="57">
        <f t="shared" si="1"/>
        <v>0</v>
      </c>
    </row>
    <row r="134" spans="2:33" s="71" customFormat="1" ht="48" customHeight="1" x14ac:dyDescent="0.25">
      <c r="B134" s="72" t="s">
        <v>337</v>
      </c>
      <c r="C134" s="72">
        <v>46</v>
      </c>
      <c r="D134" s="72">
        <v>46</v>
      </c>
      <c r="E134" s="73" t="s">
        <v>32</v>
      </c>
      <c r="F134" s="73" t="s">
        <v>33</v>
      </c>
      <c r="G134" s="73" t="s">
        <v>32</v>
      </c>
      <c r="H134" s="73" t="s">
        <v>32</v>
      </c>
      <c r="I134" s="74" t="s">
        <v>338</v>
      </c>
      <c r="J134" s="74" t="s">
        <v>35</v>
      </c>
      <c r="K134" s="74"/>
      <c r="L134" s="75" t="s">
        <v>32</v>
      </c>
      <c r="M134" s="75" t="s">
        <v>32</v>
      </c>
      <c r="N134" s="73" t="s">
        <v>32</v>
      </c>
      <c r="O134" s="73" t="s">
        <v>32</v>
      </c>
      <c r="P134" s="77" t="s">
        <v>32</v>
      </c>
      <c r="Q134" s="73" t="s">
        <v>339</v>
      </c>
      <c r="R134" s="87" t="s">
        <v>340</v>
      </c>
      <c r="S134" s="72" t="s">
        <v>57</v>
      </c>
      <c r="T134" s="73" t="s">
        <v>158</v>
      </c>
      <c r="U134" s="72" t="s">
        <v>59</v>
      </c>
      <c r="V134" s="73" t="s">
        <v>341</v>
      </c>
      <c r="W134" s="57">
        <v>2.4</v>
      </c>
      <c r="X134" s="57">
        <v>3.4</v>
      </c>
      <c r="Y134" s="57">
        <v>6.2</v>
      </c>
      <c r="Z134" s="57"/>
      <c r="AA134" s="58">
        <v>183613</v>
      </c>
      <c r="AB134" s="59">
        <v>45658</v>
      </c>
      <c r="AC134" s="60"/>
      <c r="AD134" s="60"/>
      <c r="AE134" s="60"/>
      <c r="AF134" s="60"/>
      <c r="AG134" s="57">
        <f t="shared" ref="AG134:AG180" si="2">(AC134*W134)+(AD134*X134)+(AE134*Y134)+(AF134*Z134)</f>
        <v>0</v>
      </c>
    </row>
    <row r="135" spans="2:33" s="61" customFormat="1" ht="48" customHeight="1" x14ac:dyDescent="0.25">
      <c r="B135" s="62" t="s">
        <v>342</v>
      </c>
      <c r="C135" s="62" t="s">
        <v>32</v>
      </c>
      <c r="D135" s="62" t="s">
        <v>343</v>
      </c>
      <c r="E135" s="63" t="s">
        <v>32</v>
      </c>
      <c r="F135" s="63">
        <v>4</v>
      </c>
      <c r="G135" s="63" t="s">
        <v>32</v>
      </c>
      <c r="H135" s="63" t="s">
        <v>32</v>
      </c>
      <c r="I135" s="64" t="s">
        <v>52</v>
      </c>
      <c r="J135" s="64" t="s">
        <v>35</v>
      </c>
      <c r="K135" s="64" t="s">
        <v>32</v>
      </c>
      <c r="L135" s="65" t="s">
        <v>32</v>
      </c>
      <c r="M135" s="65" t="s">
        <v>32</v>
      </c>
      <c r="N135" s="63" t="s">
        <v>32</v>
      </c>
      <c r="O135" s="63" t="s">
        <v>32</v>
      </c>
      <c r="P135" s="66" t="s">
        <v>32</v>
      </c>
      <c r="Q135" s="63" t="s">
        <v>32</v>
      </c>
      <c r="R135" s="5" t="s">
        <v>344</v>
      </c>
      <c r="S135" s="62" t="s">
        <v>57</v>
      </c>
      <c r="T135" s="63" t="s">
        <v>158</v>
      </c>
      <c r="U135" s="62" t="s">
        <v>345</v>
      </c>
      <c r="V135" s="63" t="s">
        <v>32</v>
      </c>
      <c r="W135" s="19">
        <v>1.4</v>
      </c>
      <c r="X135" s="19">
        <v>1.9</v>
      </c>
      <c r="Y135" s="19">
        <v>3.2</v>
      </c>
      <c r="Z135" s="19">
        <v>4.7</v>
      </c>
      <c r="AA135" s="68">
        <v>24709</v>
      </c>
      <c r="AB135" s="21">
        <v>45658</v>
      </c>
      <c r="AC135" s="22"/>
      <c r="AD135" s="22"/>
      <c r="AE135" s="22"/>
      <c r="AF135" s="22"/>
      <c r="AG135" s="19">
        <f t="shared" si="2"/>
        <v>0</v>
      </c>
    </row>
    <row r="136" spans="2:33" s="61" customFormat="1" ht="48" customHeight="1" x14ac:dyDescent="0.25">
      <c r="B136" s="24" t="s">
        <v>346</v>
      </c>
      <c r="C136" s="13">
        <v>2016</v>
      </c>
      <c r="D136" s="14" t="s">
        <v>347</v>
      </c>
      <c r="E136" s="13">
        <v>2016</v>
      </c>
      <c r="F136" s="83">
        <v>8</v>
      </c>
      <c r="G136" s="83">
        <v>2016</v>
      </c>
      <c r="H136" s="83">
        <v>2024</v>
      </c>
      <c r="I136" s="80" t="s">
        <v>86</v>
      </c>
      <c r="J136" s="81" t="s">
        <v>35</v>
      </c>
      <c r="K136" s="81" t="s">
        <v>36</v>
      </c>
      <c r="L136" s="82">
        <v>42446</v>
      </c>
      <c r="M136" s="82" t="s">
        <v>348</v>
      </c>
      <c r="N136" s="82" t="s">
        <v>349</v>
      </c>
      <c r="O136" s="83">
        <v>306</v>
      </c>
      <c r="P136" s="82" t="s">
        <v>32</v>
      </c>
      <c r="Q136" s="13" t="s">
        <v>32</v>
      </c>
      <c r="R136" s="85" t="s">
        <v>32</v>
      </c>
      <c r="S136" s="24" t="s">
        <v>221</v>
      </c>
      <c r="T136" s="83" t="s">
        <v>32</v>
      </c>
      <c r="U136" s="14" t="s">
        <v>107</v>
      </c>
      <c r="V136" s="13" t="s">
        <v>75</v>
      </c>
      <c r="W136" s="46">
        <v>2.4</v>
      </c>
      <c r="X136" s="46">
        <v>3.4</v>
      </c>
      <c r="Y136" s="46">
        <v>6.2</v>
      </c>
      <c r="Z136" s="46">
        <v>9.3000000000000007</v>
      </c>
      <c r="AA136" s="20">
        <v>260822</v>
      </c>
      <c r="AB136" s="21">
        <v>45658</v>
      </c>
      <c r="AC136" s="22"/>
      <c r="AD136" s="22"/>
      <c r="AE136" s="22"/>
      <c r="AF136" s="22"/>
      <c r="AG136" s="46">
        <f t="shared" si="2"/>
        <v>0</v>
      </c>
    </row>
    <row r="137" spans="2:33" s="71" customFormat="1" ht="48" customHeight="1" x14ac:dyDescent="0.25">
      <c r="B137" s="47" t="s">
        <v>608</v>
      </c>
      <c r="C137" s="49" t="s">
        <v>609</v>
      </c>
      <c r="D137" s="48" t="s">
        <v>593</v>
      </c>
      <c r="E137" s="49" t="s">
        <v>610</v>
      </c>
      <c r="F137" s="50">
        <v>30</v>
      </c>
      <c r="G137" s="50">
        <v>1994</v>
      </c>
      <c r="H137" s="50">
        <v>2025</v>
      </c>
      <c r="I137" s="51" t="s">
        <v>611</v>
      </c>
      <c r="J137" s="52" t="s">
        <v>35</v>
      </c>
      <c r="K137" s="52" t="s">
        <v>36</v>
      </c>
      <c r="L137" s="54">
        <v>34593</v>
      </c>
      <c r="M137" s="54">
        <v>45791</v>
      </c>
      <c r="N137" s="54" t="s">
        <v>32</v>
      </c>
      <c r="O137" s="50" t="s">
        <v>32</v>
      </c>
      <c r="P137" s="54" t="s">
        <v>32</v>
      </c>
      <c r="Q137" s="49" t="s">
        <v>32</v>
      </c>
      <c r="R137" s="56" t="s">
        <v>612</v>
      </c>
      <c r="S137" s="47" t="s">
        <v>37</v>
      </c>
      <c r="T137" s="50" t="s">
        <v>32</v>
      </c>
      <c r="U137" s="48" t="s">
        <v>112</v>
      </c>
      <c r="V137" s="49" t="s">
        <v>613</v>
      </c>
      <c r="W137" s="57">
        <v>5.4</v>
      </c>
      <c r="X137" s="57"/>
      <c r="Y137" s="57"/>
      <c r="Z137" s="57"/>
      <c r="AA137" s="58">
        <v>293205</v>
      </c>
      <c r="AB137" s="59">
        <v>46088</v>
      </c>
      <c r="AC137" s="60"/>
      <c r="AD137" s="60"/>
      <c r="AE137" s="60"/>
      <c r="AF137" s="60"/>
      <c r="AG137" s="57">
        <f t="shared" si="2"/>
        <v>0</v>
      </c>
    </row>
    <row r="138" spans="2:33" s="71" customFormat="1" ht="48" customHeight="1" x14ac:dyDescent="0.25">
      <c r="B138" s="47" t="s">
        <v>350</v>
      </c>
      <c r="C138" s="48" t="s">
        <v>351</v>
      </c>
      <c r="D138" s="48" t="s">
        <v>352</v>
      </c>
      <c r="E138" s="48" t="s">
        <v>306</v>
      </c>
      <c r="F138" s="50">
        <v>7</v>
      </c>
      <c r="G138" s="50" t="s">
        <v>32</v>
      </c>
      <c r="H138" s="47">
        <v>2023</v>
      </c>
      <c r="I138" s="51" t="s">
        <v>353</v>
      </c>
      <c r="J138" s="52" t="s">
        <v>35</v>
      </c>
      <c r="K138" s="53" t="s">
        <v>36</v>
      </c>
      <c r="L138" s="54" t="s">
        <v>32</v>
      </c>
      <c r="M138" s="54">
        <v>45075</v>
      </c>
      <c r="N138" s="50" t="s">
        <v>32</v>
      </c>
      <c r="O138" s="55" t="s">
        <v>32</v>
      </c>
      <c r="P138" s="55" t="s">
        <v>32</v>
      </c>
      <c r="Q138" s="49" t="s">
        <v>354</v>
      </c>
      <c r="R138" s="86" t="s">
        <v>355</v>
      </c>
      <c r="S138" s="47" t="s">
        <v>211</v>
      </c>
      <c r="T138" s="50" t="s">
        <v>32</v>
      </c>
      <c r="U138" s="47" t="s">
        <v>356</v>
      </c>
      <c r="V138" s="48" t="s">
        <v>357</v>
      </c>
      <c r="W138" s="57">
        <v>2.9</v>
      </c>
      <c r="X138" s="57"/>
      <c r="Y138" s="57"/>
      <c r="Z138" s="57"/>
      <c r="AA138" s="58">
        <v>244721</v>
      </c>
      <c r="AB138" s="59">
        <v>45870</v>
      </c>
      <c r="AC138" s="60"/>
      <c r="AD138" s="60"/>
      <c r="AE138" s="60"/>
      <c r="AF138" s="60"/>
      <c r="AG138" s="57">
        <f t="shared" si="2"/>
        <v>0</v>
      </c>
    </row>
    <row r="139" spans="2:33" s="71" customFormat="1" ht="48" customHeight="1" x14ac:dyDescent="0.25">
      <c r="B139" s="47" t="s">
        <v>503</v>
      </c>
      <c r="C139" s="48" t="s">
        <v>62</v>
      </c>
      <c r="D139" s="48" t="s">
        <v>166</v>
      </c>
      <c r="E139" s="49" t="s">
        <v>504</v>
      </c>
      <c r="F139" s="50">
        <v>13</v>
      </c>
      <c r="G139" s="50">
        <v>2009</v>
      </c>
      <c r="H139" s="50">
        <v>2023</v>
      </c>
      <c r="I139" s="113" t="s">
        <v>115</v>
      </c>
      <c r="J139" s="52" t="s">
        <v>35</v>
      </c>
      <c r="K139" s="53" t="s">
        <v>36</v>
      </c>
      <c r="L139" s="54">
        <v>40157</v>
      </c>
      <c r="M139" s="54">
        <v>45050</v>
      </c>
      <c r="N139" s="50">
        <v>317322</v>
      </c>
      <c r="O139" s="55" t="s">
        <v>32</v>
      </c>
      <c r="P139" s="55" t="s">
        <v>32</v>
      </c>
      <c r="Q139" s="49" t="s">
        <v>32</v>
      </c>
      <c r="R139" s="56" t="s">
        <v>32</v>
      </c>
      <c r="S139" s="47" t="s">
        <v>37</v>
      </c>
      <c r="T139" s="50" t="s">
        <v>67</v>
      </c>
      <c r="U139" s="48" t="s">
        <v>39</v>
      </c>
      <c r="V139" s="49" t="s">
        <v>164</v>
      </c>
      <c r="W139" s="57">
        <v>2</v>
      </c>
      <c r="X139" s="57">
        <v>2.7</v>
      </c>
      <c r="Y139" s="57">
        <v>4.9000000000000004</v>
      </c>
      <c r="Z139" s="57"/>
      <c r="AA139" s="58">
        <v>239704</v>
      </c>
      <c r="AB139" s="59">
        <v>45991</v>
      </c>
      <c r="AC139" s="60"/>
      <c r="AD139" s="60"/>
      <c r="AE139" s="60"/>
      <c r="AF139" s="60"/>
      <c r="AG139" s="57">
        <f t="shared" si="2"/>
        <v>0</v>
      </c>
    </row>
    <row r="140" spans="2:33" s="71" customFormat="1" ht="48" customHeight="1" x14ac:dyDescent="0.25">
      <c r="B140" s="47" t="s">
        <v>797</v>
      </c>
      <c r="C140" s="48" t="s">
        <v>798</v>
      </c>
      <c r="D140" s="48" t="s">
        <v>799</v>
      </c>
      <c r="E140" s="49" t="s">
        <v>800</v>
      </c>
      <c r="F140" s="50">
        <v>33</v>
      </c>
      <c r="G140" s="50">
        <v>1991</v>
      </c>
      <c r="H140" s="50">
        <v>2025</v>
      </c>
      <c r="I140" s="113" t="s">
        <v>801</v>
      </c>
      <c r="J140" s="52" t="s">
        <v>35</v>
      </c>
      <c r="K140" s="53" t="s">
        <v>36</v>
      </c>
      <c r="L140" s="54" t="s">
        <v>32</v>
      </c>
      <c r="M140" s="54" t="s">
        <v>32</v>
      </c>
      <c r="N140" s="55" t="s">
        <v>32</v>
      </c>
      <c r="O140" s="55" t="s">
        <v>32</v>
      </c>
      <c r="P140" s="55" t="s">
        <v>32</v>
      </c>
      <c r="Q140" s="49" t="s">
        <v>32</v>
      </c>
      <c r="R140" s="56" t="s">
        <v>802</v>
      </c>
      <c r="S140" s="47" t="s">
        <v>37</v>
      </c>
      <c r="T140" s="50" t="s">
        <v>372</v>
      </c>
      <c r="U140" s="48" t="s">
        <v>291</v>
      </c>
      <c r="V140" s="49" t="s">
        <v>32</v>
      </c>
      <c r="W140" s="57">
        <v>2.8</v>
      </c>
      <c r="X140" s="57">
        <v>3.9</v>
      </c>
      <c r="Y140" s="57">
        <v>7.2</v>
      </c>
      <c r="Z140" s="57"/>
      <c r="AA140" s="58">
        <v>281082</v>
      </c>
      <c r="AB140" s="59">
        <v>46184</v>
      </c>
      <c r="AC140" s="60"/>
      <c r="AD140" s="60"/>
      <c r="AE140" s="60"/>
      <c r="AF140" s="60"/>
      <c r="AG140" s="57">
        <f t="shared" si="2"/>
        <v>0</v>
      </c>
    </row>
    <row r="141" spans="2:33" s="61" customFormat="1" ht="48" customHeight="1" x14ac:dyDescent="0.25">
      <c r="B141" s="62" t="s">
        <v>358</v>
      </c>
      <c r="C141" s="62" t="s">
        <v>351</v>
      </c>
      <c r="D141" s="62" t="s">
        <v>359</v>
      </c>
      <c r="E141" s="63" t="s">
        <v>32</v>
      </c>
      <c r="F141" s="63">
        <v>7</v>
      </c>
      <c r="G141" s="63" t="s">
        <v>32</v>
      </c>
      <c r="H141" s="63" t="s">
        <v>32</v>
      </c>
      <c r="I141" s="64" t="s">
        <v>360</v>
      </c>
      <c r="J141" s="64" t="s">
        <v>35</v>
      </c>
      <c r="K141" s="64" t="s">
        <v>36</v>
      </c>
      <c r="L141" s="65" t="s">
        <v>32</v>
      </c>
      <c r="M141" s="65" t="s">
        <v>32</v>
      </c>
      <c r="N141" s="63" t="s">
        <v>32</v>
      </c>
      <c r="O141" s="63" t="s">
        <v>32</v>
      </c>
      <c r="P141" s="65" t="s">
        <v>32</v>
      </c>
      <c r="Q141" s="63" t="s">
        <v>32</v>
      </c>
      <c r="R141" s="5" t="s">
        <v>361</v>
      </c>
      <c r="S141" s="62" t="s">
        <v>57</v>
      </c>
      <c r="T141" s="63" t="s">
        <v>158</v>
      </c>
      <c r="U141" s="62" t="s">
        <v>59</v>
      </c>
      <c r="V141" s="62" t="s">
        <v>76</v>
      </c>
      <c r="W141" s="19">
        <v>2.6</v>
      </c>
      <c r="X141" s="19">
        <v>3.6</v>
      </c>
      <c r="Y141" s="19">
        <v>6.7</v>
      </c>
      <c r="Z141" s="19">
        <v>10.1</v>
      </c>
      <c r="AA141" s="68">
        <v>120167</v>
      </c>
      <c r="AB141" s="21">
        <v>45750</v>
      </c>
      <c r="AC141" s="22"/>
      <c r="AD141" s="22"/>
      <c r="AE141" s="22"/>
      <c r="AF141" s="22"/>
      <c r="AG141" s="19">
        <f t="shared" si="2"/>
        <v>0</v>
      </c>
    </row>
    <row r="142" spans="2:33" s="61" customFormat="1" ht="48" customHeight="1" x14ac:dyDescent="0.25">
      <c r="B142" s="62" t="s">
        <v>358</v>
      </c>
      <c r="C142" s="62" t="s">
        <v>351</v>
      </c>
      <c r="D142" s="62" t="s">
        <v>539</v>
      </c>
      <c r="E142" s="63" t="s">
        <v>540</v>
      </c>
      <c r="F142" s="63">
        <v>7</v>
      </c>
      <c r="G142" s="63">
        <v>2017</v>
      </c>
      <c r="H142" s="63">
        <v>2025</v>
      </c>
      <c r="I142" s="64" t="s">
        <v>360</v>
      </c>
      <c r="J142" s="64" t="s">
        <v>35</v>
      </c>
      <c r="K142" s="64" t="s">
        <v>36</v>
      </c>
      <c r="L142" s="65">
        <v>43051</v>
      </c>
      <c r="M142" s="65">
        <v>45862</v>
      </c>
      <c r="N142" s="63">
        <v>7869761</v>
      </c>
      <c r="O142" s="63">
        <v>186</v>
      </c>
      <c r="P142" s="65" t="s">
        <v>32</v>
      </c>
      <c r="Q142" s="63" t="s">
        <v>32</v>
      </c>
      <c r="R142" s="5" t="s">
        <v>541</v>
      </c>
      <c r="S142" s="62" t="s">
        <v>57</v>
      </c>
      <c r="T142" s="63" t="s">
        <v>158</v>
      </c>
      <c r="U142" s="62" t="s">
        <v>59</v>
      </c>
      <c r="V142" s="62" t="s">
        <v>76</v>
      </c>
      <c r="W142" s="19">
        <v>2.4</v>
      </c>
      <c r="X142" s="19">
        <v>3.3</v>
      </c>
      <c r="Y142" s="19">
        <v>6.1</v>
      </c>
      <c r="Z142" s="19">
        <v>9.1999999999999993</v>
      </c>
      <c r="AA142" s="68">
        <v>288579</v>
      </c>
      <c r="AB142" s="21">
        <v>46008</v>
      </c>
      <c r="AC142" s="22"/>
      <c r="AD142" s="22"/>
      <c r="AE142" s="22"/>
      <c r="AF142" s="22"/>
      <c r="AG142" s="19">
        <f t="shared" si="2"/>
        <v>0</v>
      </c>
    </row>
    <row r="143" spans="2:33" s="61" customFormat="1" ht="48" customHeight="1" x14ac:dyDescent="0.25">
      <c r="B143" s="62" t="s">
        <v>358</v>
      </c>
      <c r="C143" s="62" t="s">
        <v>351</v>
      </c>
      <c r="D143" s="62" t="s">
        <v>542</v>
      </c>
      <c r="E143" s="63" t="s">
        <v>540</v>
      </c>
      <c r="F143" s="63">
        <v>7</v>
      </c>
      <c r="G143" s="63">
        <v>2017</v>
      </c>
      <c r="H143" s="63">
        <v>2025</v>
      </c>
      <c r="I143" s="64" t="s">
        <v>165</v>
      </c>
      <c r="J143" s="64" t="s">
        <v>35</v>
      </c>
      <c r="K143" s="64" t="s">
        <v>36</v>
      </c>
      <c r="L143" s="65">
        <v>42862</v>
      </c>
      <c r="M143" s="65">
        <v>45863</v>
      </c>
      <c r="N143" s="63" t="s">
        <v>543</v>
      </c>
      <c r="O143" s="63">
        <v>228</v>
      </c>
      <c r="P143" s="65" t="s">
        <v>32</v>
      </c>
      <c r="Q143" s="63" t="s">
        <v>32</v>
      </c>
      <c r="R143" s="5" t="s">
        <v>544</v>
      </c>
      <c r="S143" s="62" t="s">
        <v>57</v>
      </c>
      <c r="T143" s="63" t="s">
        <v>158</v>
      </c>
      <c r="U143" s="62" t="s">
        <v>107</v>
      </c>
      <c r="V143" s="62" t="s">
        <v>76</v>
      </c>
      <c r="W143" s="19">
        <v>2.4</v>
      </c>
      <c r="X143" s="19">
        <v>3.3</v>
      </c>
      <c r="Y143" s="19">
        <v>6.1</v>
      </c>
      <c r="Z143" s="19">
        <v>9.1999999999999993</v>
      </c>
      <c r="AA143" s="68">
        <v>288578</v>
      </c>
      <c r="AB143" s="21">
        <v>46008</v>
      </c>
      <c r="AC143" s="22"/>
      <c r="AD143" s="22"/>
      <c r="AE143" s="22"/>
      <c r="AF143" s="22"/>
      <c r="AG143" s="19">
        <f t="shared" si="2"/>
        <v>0</v>
      </c>
    </row>
    <row r="144" spans="2:33" s="71" customFormat="1" ht="48" customHeight="1" x14ac:dyDescent="0.25">
      <c r="B144" s="72" t="s">
        <v>505</v>
      </c>
      <c r="C144" s="72" t="s">
        <v>506</v>
      </c>
      <c r="D144" s="72" t="s">
        <v>162</v>
      </c>
      <c r="E144" s="73" t="s">
        <v>507</v>
      </c>
      <c r="F144" s="73">
        <v>12</v>
      </c>
      <c r="G144" s="73">
        <v>2011</v>
      </c>
      <c r="H144" s="73">
        <v>2023</v>
      </c>
      <c r="I144" s="74" t="s">
        <v>115</v>
      </c>
      <c r="J144" s="74" t="s">
        <v>35</v>
      </c>
      <c r="K144" s="74" t="s">
        <v>36</v>
      </c>
      <c r="L144" s="75" t="s">
        <v>508</v>
      </c>
      <c r="M144" s="75" t="s">
        <v>509</v>
      </c>
      <c r="N144" s="73" t="s">
        <v>32</v>
      </c>
      <c r="O144" s="73" t="s">
        <v>32</v>
      </c>
      <c r="P144" s="75" t="s">
        <v>32</v>
      </c>
      <c r="Q144" s="73" t="s">
        <v>32</v>
      </c>
      <c r="R144" s="87" t="s">
        <v>32</v>
      </c>
      <c r="S144" s="72" t="s">
        <v>37</v>
      </c>
      <c r="T144" s="73" t="s">
        <v>38</v>
      </c>
      <c r="U144" s="72" t="s">
        <v>39</v>
      </c>
      <c r="V144" s="72" t="s">
        <v>510</v>
      </c>
      <c r="W144" s="57">
        <v>2.4</v>
      </c>
      <c r="X144" s="57">
        <v>3.4</v>
      </c>
      <c r="Y144" s="57"/>
      <c r="Z144" s="57"/>
      <c r="AA144" s="58">
        <v>240155</v>
      </c>
      <c r="AB144" s="59">
        <v>45991</v>
      </c>
      <c r="AC144" s="60"/>
      <c r="AD144" s="60"/>
      <c r="AE144" s="60"/>
      <c r="AF144" s="60"/>
      <c r="AG144" s="57">
        <f t="shared" si="2"/>
        <v>0</v>
      </c>
    </row>
    <row r="145" spans="2:33" s="71" customFormat="1" ht="48" customHeight="1" x14ac:dyDescent="0.25">
      <c r="B145" s="72" t="s">
        <v>362</v>
      </c>
      <c r="C145" s="72" t="s">
        <v>121</v>
      </c>
      <c r="D145" s="72" t="s">
        <v>363</v>
      </c>
      <c r="E145" s="73" t="s">
        <v>121</v>
      </c>
      <c r="F145" s="72">
        <v>10</v>
      </c>
      <c r="G145" s="73" t="s">
        <v>32</v>
      </c>
      <c r="H145" s="72">
        <v>2020</v>
      </c>
      <c r="I145" s="74" t="s">
        <v>52</v>
      </c>
      <c r="J145" s="74" t="s">
        <v>35</v>
      </c>
      <c r="K145" s="74" t="s">
        <v>36</v>
      </c>
      <c r="L145" s="75" t="s">
        <v>32</v>
      </c>
      <c r="M145" s="75">
        <v>44175</v>
      </c>
      <c r="N145" s="73" t="s">
        <v>32</v>
      </c>
      <c r="O145" s="73" t="s">
        <v>32</v>
      </c>
      <c r="P145" s="77" t="s">
        <v>32</v>
      </c>
      <c r="Q145" s="73" t="s">
        <v>364</v>
      </c>
      <c r="R145" s="87" t="s">
        <v>365</v>
      </c>
      <c r="S145" s="72" t="s">
        <v>37</v>
      </c>
      <c r="T145" s="72" t="s">
        <v>161</v>
      </c>
      <c r="U145" s="72" t="s">
        <v>39</v>
      </c>
      <c r="V145" s="72" t="s">
        <v>366</v>
      </c>
      <c r="W145" s="57">
        <v>2.6</v>
      </c>
      <c r="X145" s="57">
        <v>3.6</v>
      </c>
      <c r="Y145" s="57">
        <v>6.7</v>
      </c>
      <c r="Z145" s="57"/>
      <c r="AA145" s="58">
        <v>112320</v>
      </c>
      <c r="AB145" s="59">
        <v>45658</v>
      </c>
      <c r="AC145" s="60"/>
      <c r="AD145" s="60"/>
      <c r="AE145" s="60"/>
      <c r="AF145" s="60"/>
      <c r="AG145" s="57">
        <f t="shared" si="2"/>
        <v>0</v>
      </c>
    </row>
    <row r="146" spans="2:33" s="69" customFormat="1" ht="48" customHeight="1" x14ac:dyDescent="0.25">
      <c r="B146" s="32" t="s">
        <v>362</v>
      </c>
      <c r="C146" s="33" t="s">
        <v>859</v>
      </c>
      <c r="D146" s="33" t="s">
        <v>860</v>
      </c>
      <c r="E146" s="34" t="s">
        <v>859</v>
      </c>
      <c r="F146" s="32">
        <v>10</v>
      </c>
      <c r="G146" s="35">
        <v>2013</v>
      </c>
      <c r="H146" s="32">
        <v>2024</v>
      </c>
      <c r="I146" s="36" t="s">
        <v>794</v>
      </c>
      <c r="J146" s="37" t="s">
        <v>35</v>
      </c>
      <c r="K146" s="38" t="s">
        <v>36</v>
      </c>
      <c r="L146" s="39" t="s">
        <v>32</v>
      </c>
      <c r="M146" s="39">
        <v>45308</v>
      </c>
      <c r="N146" s="35" t="s">
        <v>32</v>
      </c>
      <c r="O146" s="40" t="s">
        <v>32</v>
      </c>
      <c r="P146" s="40" t="s">
        <v>32</v>
      </c>
      <c r="Q146" s="34" t="s">
        <v>861</v>
      </c>
      <c r="R146" s="41" t="s">
        <v>862</v>
      </c>
      <c r="S146" s="32" t="s">
        <v>37</v>
      </c>
      <c r="T146" s="32" t="s">
        <v>161</v>
      </c>
      <c r="U146" s="33" t="s">
        <v>39</v>
      </c>
      <c r="V146" s="33" t="s">
        <v>863</v>
      </c>
      <c r="W146" s="42">
        <v>4.2</v>
      </c>
      <c r="X146" s="42">
        <v>6</v>
      </c>
      <c r="Y146" s="42">
        <v>11.5</v>
      </c>
      <c r="Z146" s="42">
        <v>17.5</v>
      </c>
      <c r="AA146" s="43">
        <v>262939</v>
      </c>
      <c r="AB146" s="44">
        <v>46217</v>
      </c>
      <c r="AC146" s="45"/>
      <c r="AD146" s="45"/>
      <c r="AE146" s="45"/>
      <c r="AF146" s="45"/>
      <c r="AG146" s="42">
        <f t="shared" si="2"/>
        <v>0</v>
      </c>
    </row>
    <row r="147" spans="2:33" s="71" customFormat="1" ht="48" customHeight="1" x14ac:dyDescent="0.25">
      <c r="B147" s="72" t="s">
        <v>362</v>
      </c>
      <c r="C147" s="72" t="s">
        <v>588</v>
      </c>
      <c r="D147" s="72" t="s">
        <v>588</v>
      </c>
      <c r="E147" s="73" t="s">
        <v>32</v>
      </c>
      <c r="F147" s="72">
        <v>6</v>
      </c>
      <c r="G147" s="73" t="s">
        <v>32</v>
      </c>
      <c r="H147" s="72">
        <v>2017</v>
      </c>
      <c r="I147" s="74" t="s">
        <v>52</v>
      </c>
      <c r="J147" s="74" t="s">
        <v>35</v>
      </c>
      <c r="K147" s="74" t="s">
        <v>36</v>
      </c>
      <c r="L147" s="75" t="s">
        <v>32</v>
      </c>
      <c r="M147" s="75">
        <v>43004</v>
      </c>
      <c r="N147" s="73" t="s">
        <v>32</v>
      </c>
      <c r="O147" s="73" t="s">
        <v>32</v>
      </c>
      <c r="P147" s="77" t="s">
        <v>32</v>
      </c>
      <c r="Q147" s="73" t="s">
        <v>32</v>
      </c>
      <c r="R147" s="87" t="s">
        <v>589</v>
      </c>
      <c r="S147" s="72" t="s">
        <v>37</v>
      </c>
      <c r="T147" s="72" t="s">
        <v>161</v>
      </c>
      <c r="U147" s="72" t="s">
        <v>39</v>
      </c>
      <c r="V147" s="72" t="s">
        <v>590</v>
      </c>
      <c r="W147" s="57">
        <v>2.9</v>
      </c>
      <c r="X147" s="57">
        <v>4.0999999999999996</v>
      </c>
      <c r="Y147" s="57">
        <v>7.7</v>
      </c>
      <c r="Z147" s="57"/>
      <c r="AA147" s="58">
        <v>113046</v>
      </c>
      <c r="AB147" s="59">
        <v>46083</v>
      </c>
      <c r="AC147" s="60"/>
      <c r="AD147" s="60"/>
      <c r="AE147" s="60"/>
      <c r="AF147" s="60"/>
      <c r="AG147" s="57">
        <f t="shared" si="2"/>
        <v>0</v>
      </c>
    </row>
    <row r="148" spans="2:33" s="71" customFormat="1" ht="48" customHeight="1" x14ac:dyDescent="0.25">
      <c r="B148" s="72" t="s">
        <v>368</v>
      </c>
      <c r="C148" s="72" t="s">
        <v>369</v>
      </c>
      <c r="D148" s="72" t="s">
        <v>370</v>
      </c>
      <c r="E148" s="73" t="s">
        <v>371</v>
      </c>
      <c r="F148" s="72">
        <v>23</v>
      </c>
      <c r="G148" s="73">
        <v>2000</v>
      </c>
      <c r="H148" s="72">
        <v>2024</v>
      </c>
      <c r="I148" s="74" t="s">
        <v>328</v>
      </c>
      <c r="J148" s="74" t="s">
        <v>35</v>
      </c>
      <c r="K148" s="74" t="s">
        <v>36</v>
      </c>
      <c r="L148" s="75">
        <v>36809</v>
      </c>
      <c r="M148" s="75">
        <v>45467</v>
      </c>
      <c r="N148" s="73">
        <v>305292</v>
      </c>
      <c r="O148" s="73">
        <v>66</v>
      </c>
      <c r="P148" s="77" t="s">
        <v>32</v>
      </c>
      <c r="Q148" s="73" t="s">
        <v>32</v>
      </c>
      <c r="R148" s="87" t="s">
        <v>32</v>
      </c>
      <c r="S148" s="72" t="s">
        <v>37</v>
      </c>
      <c r="T148" s="72" t="s">
        <v>372</v>
      </c>
      <c r="U148" s="72" t="s">
        <v>39</v>
      </c>
      <c r="V148" s="72" t="s">
        <v>373</v>
      </c>
      <c r="W148" s="57">
        <v>3.7</v>
      </c>
      <c r="X148" s="57">
        <v>5.2</v>
      </c>
      <c r="Y148" s="57"/>
      <c r="Z148" s="57"/>
      <c r="AA148" s="58">
        <v>260981</v>
      </c>
      <c r="AB148" s="59">
        <v>45822</v>
      </c>
      <c r="AC148" s="60"/>
      <c r="AD148" s="60"/>
      <c r="AE148" s="60"/>
      <c r="AF148" s="60"/>
      <c r="AG148" s="57">
        <f t="shared" si="2"/>
        <v>0</v>
      </c>
    </row>
    <row r="149" spans="2:33" s="71" customFormat="1" ht="48" customHeight="1" x14ac:dyDescent="0.25">
      <c r="B149" s="72" t="s">
        <v>374</v>
      </c>
      <c r="C149" s="72" t="s">
        <v>375</v>
      </c>
      <c r="D149" s="72" t="s">
        <v>59</v>
      </c>
      <c r="E149" s="73" t="s">
        <v>376</v>
      </c>
      <c r="F149" s="72">
        <v>5</v>
      </c>
      <c r="G149" s="73" t="s">
        <v>32</v>
      </c>
      <c r="H149" s="72">
        <v>2021</v>
      </c>
      <c r="I149" s="74" t="s">
        <v>377</v>
      </c>
      <c r="J149" s="74" t="s">
        <v>35</v>
      </c>
      <c r="K149" s="74" t="s">
        <v>32</v>
      </c>
      <c r="L149" s="75" t="s">
        <v>32</v>
      </c>
      <c r="M149" s="75" t="s">
        <v>32</v>
      </c>
      <c r="N149" s="73" t="s">
        <v>32</v>
      </c>
      <c r="O149" s="73" t="s">
        <v>32</v>
      </c>
      <c r="P149" s="77" t="s">
        <v>32</v>
      </c>
      <c r="Q149" s="73" t="s">
        <v>32</v>
      </c>
      <c r="R149" s="87" t="s">
        <v>378</v>
      </c>
      <c r="S149" s="72" t="s">
        <v>57</v>
      </c>
      <c r="T149" s="72" t="s">
        <v>158</v>
      </c>
      <c r="U149" s="72" t="s">
        <v>59</v>
      </c>
      <c r="V149" s="72" t="s">
        <v>379</v>
      </c>
      <c r="W149" s="57">
        <v>1.9</v>
      </c>
      <c r="X149" s="57">
        <v>2.6</v>
      </c>
      <c r="Y149" s="57"/>
      <c r="Z149" s="57"/>
      <c r="AA149" s="58">
        <v>192625</v>
      </c>
      <c r="AB149" s="59">
        <v>45658</v>
      </c>
      <c r="AC149" s="60"/>
      <c r="AD149" s="60"/>
      <c r="AE149" s="60"/>
      <c r="AF149" s="60"/>
      <c r="AG149" s="57">
        <f t="shared" si="2"/>
        <v>0</v>
      </c>
    </row>
    <row r="150" spans="2:33" s="61" customFormat="1" ht="48" customHeight="1" x14ac:dyDescent="0.25">
      <c r="B150" s="62" t="s">
        <v>374</v>
      </c>
      <c r="C150" s="62" t="s">
        <v>380</v>
      </c>
      <c r="D150" s="62" t="s">
        <v>381</v>
      </c>
      <c r="E150" s="63" t="s">
        <v>32</v>
      </c>
      <c r="F150" s="62" t="s">
        <v>33</v>
      </c>
      <c r="G150" s="63" t="s">
        <v>32</v>
      </c>
      <c r="H150" s="62">
        <v>2024</v>
      </c>
      <c r="I150" s="64" t="s">
        <v>34</v>
      </c>
      <c r="J150" s="64" t="s">
        <v>35</v>
      </c>
      <c r="K150" s="64" t="s">
        <v>36</v>
      </c>
      <c r="L150" s="65" t="s">
        <v>32</v>
      </c>
      <c r="M150" s="65" t="s">
        <v>32</v>
      </c>
      <c r="N150" s="63" t="s">
        <v>32</v>
      </c>
      <c r="O150" s="63" t="s">
        <v>32</v>
      </c>
      <c r="P150" s="66" t="s">
        <v>32</v>
      </c>
      <c r="Q150" s="63" t="s">
        <v>32</v>
      </c>
      <c r="R150" s="5" t="s">
        <v>382</v>
      </c>
      <c r="S150" s="62" t="s">
        <v>57</v>
      </c>
      <c r="T150" s="62" t="s">
        <v>158</v>
      </c>
      <c r="U150" s="62" t="s">
        <v>59</v>
      </c>
      <c r="V150" s="62" t="s">
        <v>76</v>
      </c>
      <c r="W150" s="19">
        <v>1.6</v>
      </c>
      <c r="X150" s="19">
        <v>2.1</v>
      </c>
      <c r="Y150" s="19">
        <v>3.7</v>
      </c>
      <c r="Z150" s="19">
        <v>5.5</v>
      </c>
      <c r="AA150" s="68">
        <v>275238</v>
      </c>
      <c r="AB150" s="21">
        <v>45963</v>
      </c>
      <c r="AC150" s="22"/>
      <c r="AD150" s="22"/>
      <c r="AE150" s="22"/>
      <c r="AF150" s="22"/>
      <c r="AG150" s="19">
        <f t="shared" si="2"/>
        <v>0</v>
      </c>
    </row>
    <row r="151" spans="2:33" s="71" customFormat="1" ht="48" customHeight="1" x14ac:dyDescent="0.25">
      <c r="B151" s="72" t="s">
        <v>383</v>
      </c>
      <c r="C151" s="72" t="s">
        <v>178</v>
      </c>
      <c r="D151" s="72" t="s">
        <v>178</v>
      </c>
      <c r="E151" s="73" t="s">
        <v>32</v>
      </c>
      <c r="F151" s="72">
        <v>12</v>
      </c>
      <c r="G151" s="73" t="s">
        <v>32</v>
      </c>
      <c r="H151" s="72">
        <v>2021</v>
      </c>
      <c r="I151" s="74" t="s">
        <v>208</v>
      </c>
      <c r="J151" s="74"/>
      <c r="K151" s="74"/>
      <c r="L151" s="75" t="s">
        <v>32</v>
      </c>
      <c r="M151" s="75">
        <v>44440</v>
      </c>
      <c r="N151" s="73" t="s">
        <v>32</v>
      </c>
      <c r="O151" s="73" t="s">
        <v>32</v>
      </c>
      <c r="P151" s="77" t="s">
        <v>32</v>
      </c>
      <c r="Q151" s="73" t="s">
        <v>384</v>
      </c>
      <c r="R151" s="87" t="s">
        <v>385</v>
      </c>
      <c r="S151" s="72" t="s">
        <v>211</v>
      </c>
      <c r="T151" s="73" t="s">
        <v>32</v>
      </c>
      <c r="U151" s="72" t="s">
        <v>356</v>
      </c>
      <c r="V151" s="72" t="s">
        <v>386</v>
      </c>
      <c r="W151" s="57">
        <v>2</v>
      </c>
      <c r="X151" s="57">
        <v>2.7</v>
      </c>
      <c r="Y151" s="57">
        <v>4.9000000000000004</v>
      </c>
      <c r="Z151" s="57"/>
      <c r="AA151" s="58">
        <v>194770</v>
      </c>
      <c r="AB151" s="59">
        <v>45658</v>
      </c>
      <c r="AC151" s="60"/>
      <c r="AD151" s="60"/>
      <c r="AE151" s="60"/>
      <c r="AF151" s="60"/>
      <c r="AG151" s="57">
        <f t="shared" si="2"/>
        <v>0</v>
      </c>
    </row>
    <row r="152" spans="2:33" s="71" customFormat="1" ht="48" customHeight="1" x14ac:dyDescent="0.25">
      <c r="B152" s="72" t="s">
        <v>383</v>
      </c>
      <c r="C152" s="72" t="s">
        <v>387</v>
      </c>
      <c r="D152" s="72" t="s">
        <v>387</v>
      </c>
      <c r="E152" s="73" t="s">
        <v>32</v>
      </c>
      <c r="F152" s="72">
        <v>21</v>
      </c>
      <c r="G152" s="73" t="s">
        <v>32</v>
      </c>
      <c r="H152" s="72">
        <v>2021</v>
      </c>
      <c r="I152" s="74" t="s">
        <v>115</v>
      </c>
      <c r="J152" s="74"/>
      <c r="K152" s="74"/>
      <c r="L152" s="75" t="s">
        <v>32</v>
      </c>
      <c r="M152" s="75">
        <v>44440</v>
      </c>
      <c r="N152" s="73" t="s">
        <v>32</v>
      </c>
      <c r="O152" s="73" t="s">
        <v>32</v>
      </c>
      <c r="P152" s="77" t="s">
        <v>32</v>
      </c>
      <c r="Q152" s="73" t="s">
        <v>388</v>
      </c>
      <c r="R152" s="87" t="s">
        <v>389</v>
      </c>
      <c r="S152" s="72" t="s">
        <v>211</v>
      </c>
      <c r="T152" s="73" t="s">
        <v>32</v>
      </c>
      <c r="U152" s="72" t="s">
        <v>356</v>
      </c>
      <c r="V152" s="72" t="s">
        <v>386</v>
      </c>
      <c r="W152" s="57">
        <v>8.3000000000000007</v>
      </c>
      <c r="X152" s="57">
        <v>12.1</v>
      </c>
      <c r="Y152" s="57"/>
      <c r="Z152" s="57"/>
      <c r="AA152" s="58">
        <v>195242</v>
      </c>
      <c r="AB152" s="59">
        <v>45658</v>
      </c>
      <c r="AC152" s="60"/>
      <c r="AD152" s="60"/>
      <c r="AE152" s="60"/>
      <c r="AF152" s="60"/>
      <c r="AG152" s="57">
        <f t="shared" si="2"/>
        <v>0</v>
      </c>
    </row>
    <row r="153" spans="2:33" s="61" customFormat="1" ht="48" customHeight="1" x14ac:dyDescent="0.25">
      <c r="B153" s="62" t="s">
        <v>390</v>
      </c>
      <c r="C153" s="62" t="s">
        <v>391</v>
      </c>
      <c r="D153" s="62" t="s">
        <v>391</v>
      </c>
      <c r="E153" s="63" t="s">
        <v>392</v>
      </c>
      <c r="F153" s="62" t="s">
        <v>33</v>
      </c>
      <c r="G153" s="63" t="s">
        <v>32</v>
      </c>
      <c r="H153" s="62" t="s">
        <v>32</v>
      </c>
      <c r="I153" s="64" t="s">
        <v>393</v>
      </c>
      <c r="J153" s="64" t="s">
        <v>35</v>
      </c>
      <c r="K153" s="64" t="s">
        <v>32</v>
      </c>
      <c r="L153" s="65" t="s">
        <v>32</v>
      </c>
      <c r="M153" s="65" t="s">
        <v>32</v>
      </c>
      <c r="N153" s="63" t="s">
        <v>32</v>
      </c>
      <c r="O153" s="63" t="s">
        <v>32</v>
      </c>
      <c r="P153" s="66" t="s">
        <v>32</v>
      </c>
      <c r="Q153" s="63" t="s">
        <v>32</v>
      </c>
      <c r="R153" s="5" t="s">
        <v>32</v>
      </c>
      <c r="S153" s="62" t="s">
        <v>57</v>
      </c>
      <c r="T153" s="63" t="s">
        <v>394</v>
      </c>
      <c r="U153" s="62" t="s">
        <v>59</v>
      </c>
      <c r="V153" s="62" t="s">
        <v>76</v>
      </c>
      <c r="W153" s="19">
        <v>1.9</v>
      </c>
      <c r="X153" s="19">
        <v>2.6</v>
      </c>
      <c r="Y153" s="19">
        <v>4.7</v>
      </c>
      <c r="Z153" s="19">
        <v>7</v>
      </c>
      <c r="AA153" s="118" t="s">
        <v>225</v>
      </c>
      <c r="AB153" s="21">
        <v>45658</v>
      </c>
      <c r="AC153" s="22"/>
      <c r="AD153" s="22"/>
      <c r="AE153" s="22"/>
      <c r="AF153" s="22"/>
      <c r="AG153" s="19">
        <f t="shared" si="2"/>
        <v>0</v>
      </c>
    </row>
    <row r="154" spans="2:33" s="71" customFormat="1" ht="48" customHeight="1" x14ac:dyDescent="0.25">
      <c r="B154" s="72" t="s">
        <v>390</v>
      </c>
      <c r="C154" s="72" t="s">
        <v>395</v>
      </c>
      <c r="D154" s="72" t="s">
        <v>395</v>
      </c>
      <c r="E154" s="73" t="s">
        <v>32</v>
      </c>
      <c r="F154" s="72" t="s">
        <v>33</v>
      </c>
      <c r="G154" s="73" t="s">
        <v>32</v>
      </c>
      <c r="H154" s="72" t="s">
        <v>32</v>
      </c>
      <c r="I154" s="74" t="s">
        <v>52</v>
      </c>
      <c r="J154" s="74" t="s">
        <v>35</v>
      </c>
      <c r="K154" s="74" t="s">
        <v>36</v>
      </c>
      <c r="L154" s="75" t="s">
        <v>32</v>
      </c>
      <c r="M154" s="75" t="s">
        <v>32</v>
      </c>
      <c r="N154" s="73" t="s">
        <v>32</v>
      </c>
      <c r="O154" s="73" t="s">
        <v>32</v>
      </c>
      <c r="P154" s="77" t="s">
        <v>32</v>
      </c>
      <c r="Q154" s="73" t="s">
        <v>32</v>
      </c>
      <c r="R154" s="87" t="s">
        <v>32</v>
      </c>
      <c r="S154" s="72" t="s">
        <v>57</v>
      </c>
      <c r="T154" s="73" t="s">
        <v>394</v>
      </c>
      <c r="U154" s="72" t="s">
        <v>59</v>
      </c>
      <c r="V154" s="72" t="s">
        <v>396</v>
      </c>
      <c r="W154" s="57">
        <v>4.9000000000000004</v>
      </c>
      <c r="X154" s="57">
        <v>7.1</v>
      </c>
      <c r="Y154" s="57">
        <v>13.7</v>
      </c>
      <c r="Z154" s="57"/>
      <c r="AA154" s="58">
        <v>249972</v>
      </c>
      <c r="AB154" s="59">
        <v>45658</v>
      </c>
      <c r="AC154" s="60"/>
      <c r="AD154" s="60"/>
      <c r="AE154" s="60"/>
      <c r="AF154" s="60"/>
      <c r="AG154" s="57">
        <f t="shared" si="2"/>
        <v>0</v>
      </c>
    </row>
    <row r="155" spans="2:33" s="71" customFormat="1" ht="48" customHeight="1" x14ac:dyDescent="0.25">
      <c r="B155" s="47" t="s">
        <v>819</v>
      </c>
      <c r="C155" s="48" t="s">
        <v>820</v>
      </c>
      <c r="D155" s="49" t="s">
        <v>32</v>
      </c>
      <c r="E155" s="49" t="s">
        <v>32</v>
      </c>
      <c r="F155" s="47">
        <v>14</v>
      </c>
      <c r="G155" s="50">
        <v>2011</v>
      </c>
      <c r="H155" s="50">
        <v>2025</v>
      </c>
      <c r="I155" s="51" t="s">
        <v>52</v>
      </c>
      <c r="J155" s="52" t="s">
        <v>35</v>
      </c>
      <c r="K155" s="53" t="s">
        <v>36</v>
      </c>
      <c r="L155" s="54" t="s">
        <v>32</v>
      </c>
      <c r="M155" s="54" t="s">
        <v>32</v>
      </c>
      <c r="N155" s="50" t="s">
        <v>32</v>
      </c>
      <c r="O155" s="55">
        <v>100</v>
      </c>
      <c r="P155" s="55" t="s">
        <v>32</v>
      </c>
      <c r="Q155" s="49" t="s">
        <v>32</v>
      </c>
      <c r="R155" s="56" t="s">
        <v>32</v>
      </c>
      <c r="S155" s="47" t="s">
        <v>37</v>
      </c>
      <c r="T155" s="50" t="s">
        <v>161</v>
      </c>
      <c r="U155" s="48" t="s">
        <v>39</v>
      </c>
      <c r="V155" s="48" t="s">
        <v>53</v>
      </c>
      <c r="W155" s="57">
        <v>5.6</v>
      </c>
      <c r="X155" s="57">
        <v>8.1</v>
      </c>
      <c r="Y155" s="57">
        <v>15.7</v>
      </c>
      <c r="Z155" s="57"/>
      <c r="AA155" s="58">
        <v>301765</v>
      </c>
      <c r="AB155" s="59">
        <v>46192</v>
      </c>
      <c r="AC155" s="60"/>
      <c r="AD155" s="60"/>
      <c r="AE155" s="60"/>
      <c r="AF155" s="60"/>
      <c r="AG155" s="57">
        <f t="shared" si="2"/>
        <v>0</v>
      </c>
    </row>
    <row r="156" spans="2:33" s="61" customFormat="1" ht="48" customHeight="1" x14ac:dyDescent="0.25">
      <c r="B156" s="62" t="s">
        <v>397</v>
      </c>
      <c r="C156" s="62" t="s">
        <v>399</v>
      </c>
      <c r="D156" s="62" t="s">
        <v>400</v>
      </c>
      <c r="E156" s="63" t="s">
        <v>32</v>
      </c>
      <c r="F156" s="62">
        <v>12</v>
      </c>
      <c r="G156" s="63" t="s">
        <v>32</v>
      </c>
      <c r="H156" s="62">
        <v>2022</v>
      </c>
      <c r="I156" s="64" t="s">
        <v>115</v>
      </c>
      <c r="J156" s="64" t="s">
        <v>35</v>
      </c>
      <c r="K156" s="64" t="s">
        <v>36</v>
      </c>
      <c r="L156" s="65" t="s">
        <v>32</v>
      </c>
      <c r="M156" s="65" t="s">
        <v>32</v>
      </c>
      <c r="N156" s="63" t="s">
        <v>32</v>
      </c>
      <c r="O156" s="63" t="s">
        <v>32</v>
      </c>
      <c r="P156" s="66" t="s">
        <v>32</v>
      </c>
      <c r="Q156" s="63" t="s">
        <v>401</v>
      </c>
      <c r="R156" s="5" t="s">
        <v>402</v>
      </c>
      <c r="S156" s="62" t="s">
        <v>37</v>
      </c>
      <c r="T156" s="63" t="s">
        <v>38</v>
      </c>
      <c r="U156" s="62" t="s">
        <v>39</v>
      </c>
      <c r="V156" s="62" t="s">
        <v>403</v>
      </c>
      <c r="W156" s="19">
        <v>2.4</v>
      </c>
      <c r="X156" s="19">
        <v>3.4</v>
      </c>
      <c r="Y156" s="19">
        <v>6.2</v>
      </c>
      <c r="Z156" s="19">
        <v>9.3000000000000007</v>
      </c>
      <c r="AA156" s="68">
        <v>224102</v>
      </c>
      <c r="AB156" s="21">
        <v>45658</v>
      </c>
      <c r="AC156" s="22"/>
      <c r="AD156" s="22"/>
      <c r="AE156" s="22"/>
      <c r="AF156" s="22"/>
      <c r="AG156" s="19">
        <f t="shared" si="2"/>
        <v>0</v>
      </c>
    </row>
    <row r="157" spans="2:33" s="71" customFormat="1" ht="48" customHeight="1" x14ac:dyDescent="0.25">
      <c r="B157" s="48" t="s">
        <v>404</v>
      </c>
      <c r="C157" s="48" t="s">
        <v>405</v>
      </c>
      <c r="D157" s="48" t="s">
        <v>406</v>
      </c>
      <c r="E157" s="49" t="s">
        <v>407</v>
      </c>
      <c r="F157" s="48">
        <v>11</v>
      </c>
      <c r="G157" s="49">
        <v>2013</v>
      </c>
      <c r="H157" s="49">
        <v>2024</v>
      </c>
      <c r="I157" s="53" t="s">
        <v>52</v>
      </c>
      <c r="J157" s="74" t="s">
        <v>35</v>
      </c>
      <c r="K157" s="74" t="s">
        <v>36</v>
      </c>
      <c r="L157" s="90">
        <v>41490</v>
      </c>
      <c r="M157" s="90" t="s">
        <v>32</v>
      </c>
      <c r="N157" s="49" t="s">
        <v>32</v>
      </c>
      <c r="O157" s="49">
        <v>2382</v>
      </c>
      <c r="P157" s="91" t="s">
        <v>32</v>
      </c>
      <c r="Q157" s="49" t="s">
        <v>32</v>
      </c>
      <c r="R157" s="92" t="s">
        <v>32</v>
      </c>
      <c r="S157" s="48" t="s">
        <v>37</v>
      </c>
      <c r="T157" s="49" t="s">
        <v>32</v>
      </c>
      <c r="U157" s="49" t="s">
        <v>39</v>
      </c>
      <c r="V157" s="48" t="s">
        <v>408</v>
      </c>
      <c r="W157" s="57">
        <v>2.9</v>
      </c>
      <c r="X157" s="57">
        <v>4.0999999999999996</v>
      </c>
      <c r="Y157" s="57"/>
      <c r="Z157" s="57"/>
      <c r="AA157" s="58">
        <v>268372</v>
      </c>
      <c r="AB157" s="59">
        <v>45658</v>
      </c>
      <c r="AC157" s="60"/>
      <c r="AD157" s="60"/>
      <c r="AE157" s="60"/>
      <c r="AF157" s="60"/>
      <c r="AG157" s="57">
        <f t="shared" si="2"/>
        <v>0</v>
      </c>
    </row>
    <row r="158" spans="2:33" s="71" customFormat="1" ht="48" customHeight="1" x14ac:dyDescent="0.25">
      <c r="B158" s="48" t="s">
        <v>517</v>
      </c>
      <c r="C158" s="48" t="s">
        <v>518</v>
      </c>
      <c r="D158" s="48" t="s">
        <v>519</v>
      </c>
      <c r="E158" s="49" t="s">
        <v>32</v>
      </c>
      <c r="F158" s="48">
        <v>5</v>
      </c>
      <c r="G158" s="49" t="s">
        <v>32</v>
      </c>
      <c r="H158" s="49">
        <v>2025</v>
      </c>
      <c r="I158" s="53" t="s">
        <v>520</v>
      </c>
      <c r="J158" s="74" t="s">
        <v>35</v>
      </c>
      <c r="K158" s="74" t="s">
        <v>36</v>
      </c>
      <c r="L158" s="90" t="s">
        <v>32</v>
      </c>
      <c r="M158" s="90" t="s">
        <v>32</v>
      </c>
      <c r="N158" s="49" t="s">
        <v>32</v>
      </c>
      <c r="O158" s="49">
        <v>72</v>
      </c>
      <c r="P158" s="91">
        <v>12</v>
      </c>
      <c r="Q158" s="49" t="s">
        <v>32</v>
      </c>
      <c r="R158" s="92" t="s">
        <v>521</v>
      </c>
      <c r="S158" s="48" t="s">
        <v>57</v>
      </c>
      <c r="T158" s="49"/>
      <c r="U158" s="49" t="s">
        <v>59</v>
      </c>
      <c r="V158" s="48" t="s">
        <v>522</v>
      </c>
      <c r="W158" s="57">
        <v>4.5999999999999996</v>
      </c>
      <c r="X158" s="57">
        <v>6.6</v>
      </c>
      <c r="Y158" s="57">
        <v>12.7</v>
      </c>
      <c r="Z158" s="57"/>
      <c r="AA158" s="58">
        <v>286740</v>
      </c>
      <c r="AB158" s="59">
        <v>45998</v>
      </c>
      <c r="AC158" s="60"/>
      <c r="AD158" s="60"/>
      <c r="AE158" s="60"/>
      <c r="AF158" s="60"/>
      <c r="AG158" s="57">
        <f t="shared" si="2"/>
        <v>0</v>
      </c>
    </row>
    <row r="159" spans="2:33" s="71" customFormat="1" ht="48" customHeight="1" x14ac:dyDescent="0.25">
      <c r="B159" s="48" t="s">
        <v>517</v>
      </c>
      <c r="C159" s="48" t="s">
        <v>777</v>
      </c>
      <c r="D159" s="48" t="s">
        <v>519</v>
      </c>
      <c r="E159" s="49" t="s">
        <v>32</v>
      </c>
      <c r="F159" s="47">
        <v>5</v>
      </c>
      <c r="G159" s="50" t="s">
        <v>32</v>
      </c>
      <c r="H159" s="50">
        <v>2025</v>
      </c>
      <c r="I159" s="51" t="s">
        <v>778</v>
      </c>
      <c r="J159" s="52" t="s">
        <v>35</v>
      </c>
      <c r="K159" s="52" t="s">
        <v>36</v>
      </c>
      <c r="L159" s="90" t="s">
        <v>32</v>
      </c>
      <c r="M159" s="90" t="s">
        <v>32</v>
      </c>
      <c r="N159" s="49">
        <v>311</v>
      </c>
      <c r="O159" s="124">
        <v>72</v>
      </c>
      <c r="P159" s="49">
        <v>50</v>
      </c>
      <c r="Q159" s="49" t="s">
        <v>32</v>
      </c>
      <c r="R159" s="56" t="s">
        <v>779</v>
      </c>
      <c r="S159" s="47" t="s">
        <v>57</v>
      </c>
      <c r="T159" s="50" t="s">
        <v>32</v>
      </c>
      <c r="U159" s="48" t="s">
        <v>59</v>
      </c>
      <c r="V159" s="49" t="s">
        <v>522</v>
      </c>
      <c r="W159" s="57">
        <v>4.5999999999999996</v>
      </c>
      <c r="X159" s="57">
        <v>6.6</v>
      </c>
      <c r="Y159" s="57">
        <v>12.7</v>
      </c>
      <c r="Z159" s="57"/>
      <c r="AA159" s="58">
        <v>294393</v>
      </c>
      <c r="AB159" s="59">
        <v>46150</v>
      </c>
      <c r="AC159" s="60"/>
      <c r="AD159" s="60"/>
      <c r="AE159" s="60"/>
      <c r="AF159" s="60"/>
      <c r="AG159" s="57">
        <f t="shared" si="2"/>
        <v>0</v>
      </c>
    </row>
    <row r="160" spans="2:33" s="71" customFormat="1" ht="48" customHeight="1" x14ac:dyDescent="0.25">
      <c r="B160" s="48" t="s">
        <v>409</v>
      </c>
      <c r="C160" s="48" t="s">
        <v>410</v>
      </c>
      <c r="D160" s="48" t="s">
        <v>411</v>
      </c>
      <c r="E160" s="49">
        <v>2009</v>
      </c>
      <c r="F160" s="48">
        <v>15</v>
      </c>
      <c r="G160" s="49">
        <v>2009</v>
      </c>
      <c r="H160" s="49">
        <v>2024</v>
      </c>
      <c r="I160" s="53" t="s">
        <v>328</v>
      </c>
      <c r="J160" s="74" t="s">
        <v>35</v>
      </c>
      <c r="K160" s="74" t="s">
        <v>36</v>
      </c>
      <c r="L160" s="90" t="s">
        <v>32</v>
      </c>
      <c r="M160" s="90" t="s">
        <v>32</v>
      </c>
      <c r="N160" s="49" t="s">
        <v>32</v>
      </c>
      <c r="O160" s="49">
        <v>359</v>
      </c>
      <c r="P160" s="91" t="s">
        <v>32</v>
      </c>
      <c r="Q160" s="49" t="s">
        <v>32</v>
      </c>
      <c r="R160" s="92" t="s">
        <v>412</v>
      </c>
      <c r="S160" s="48" t="s">
        <v>37</v>
      </c>
      <c r="T160" s="49" t="s">
        <v>67</v>
      </c>
      <c r="U160" s="49" t="s">
        <v>39</v>
      </c>
      <c r="V160" s="48" t="s">
        <v>413</v>
      </c>
      <c r="W160" s="57">
        <v>3.6</v>
      </c>
      <c r="X160" s="57"/>
      <c r="Y160" s="57"/>
      <c r="Z160" s="57"/>
      <c r="AA160" s="58">
        <v>257361</v>
      </c>
      <c r="AB160" s="59">
        <v>45658</v>
      </c>
      <c r="AC160" s="60"/>
      <c r="AD160" s="60"/>
      <c r="AE160" s="60"/>
      <c r="AF160" s="60"/>
      <c r="AG160" s="57">
        <f t="shared" si="2"/>
        <v>0</v>
      </c>
    </row>
    <row r="161" spans="2:33" s="61" customFormat="1" ht="48" customHeight="1" x14ac:dyDescent="0.25">
      <c r="B161" s="14" t="s">
        <v>414</v>
      </c>
      <c r="C161" s="14" t="s">
        <v>733</v>
      </c>
      <c r="D161" s="14" t="s">
        <v>728</v>
      </c>
      <c r="E161" s="13" t="s">
        <v>32</v>
      </c>
      <c r="F161" s="14">
        <v>5</v>
      </c>
      <c r="G161" s="13" t="s">
        <v>32</v>
      </c>
      <c r="H161" s="13">
        <v>2025</v>
      </c>
      <c r="I161" s="15" t="s">
        <v>579</v>
      </c>
      <c r="J161" s="64" t="s">
        <v>35</v>
      </c>
      <c r="K161" s="64" t="s">
        <v>36</v>
      </c>
      <c r="L161" s="16" t="s">
        <v>32</v>
      </c>
      <c r="M161" s="16">
        <v>45974</v>
      </c>
      <c r="N161" s="13" t="s">
        <v>32</v>
      </c>
      <c r="O161" s="13" t="s">
        <v>32</v>
      </c>
      <c r="P161" s="17" t="s">
        <v>32</v>
      </c>
      <c r="Q161" s="13" t="s">
        <v>734</v>
      </c>
      <c r="R161" s="93" t="s">
        <v>735</v>
      </c>
      <c r="S161" s="14" t="s">
        <v>37</v>
      </c>
      <c r="T161" s="13" t="s">
        <v>216</v>
      </c>
      <c r="U161" s="13" t="s">
        <v>39</v>
      </c>
      <c r="V161" s="14" t="s">
        <v>736</v>
      </c>
      <c r="W161" s="19">
        <v>2.5</v>
      </c>
      <c r="X161" s="19">
        <v>3.5</v>
      </c>
      <c r="Y161" s="19">
        <v>6.4</v>
      </c>
      <c r="Z161" s="19">
        <v>9.6</v>
      </c>
      <c r="AA161" s="68">
        <v>294686</v>
      </c>
      <c r="AB161" s="21">
        <v>46131</v>
      </c>
      <c r="AC161" s="22"/>
      <c r="AD161" s="22"/>
      <c r="AE161" s="22"/>
      <c r="AF161" s="22"/>
      <c r="AG161" s="19">
        <f t="shared" si="2"/>
        <v>0</v>
      </c>
    </row>
    <row r="162" spans="2:33" s="71" customFormat="1" ht="48" customHeight="1" x14ac:dyDescent="0.25">
      <c r="B162" s="48" t="s">
        <v>414</v>
      </c>
      <c r="C162" s="48" t="s">
        <v>256</v>
      </c>
      <c r="D162" s="48" t="s">
        <v>114</v>
      </c>
      <c r="E162" s="49" t="s">
        <v>256</v>
      </c>
      <c r="F162" s="48">
        <v>15</v>
      </c>
      <c r="G162" s="49" t="s">
        <v>32</v>
      </c>
      <c r="H162" s="49">
        <v>2024</v>
      </c>
      <c r="I162" s="53" t="s">
        <v>115</v>
      </c>
      <c r="J162" s="74" t="s">
        <v>35</v>
      </c>
      <c r="K162" s="74" t="s">
        <v>36</v>
      </c>
      <c r="L162" s="90" t="s">
        <v>32</v>
      </c>
      <c r="M162" s="90">
        <v>45610</v>
      </c>
      <c r="N162" s="49" t="s">
        <v>32</v>
      </c>
      <c r="O162" s="49" t="s">
        <v>32</v>
      </c>
      <c r="P162" s="91" t="s">
        <v>32</v>
      </c>
      <c r="Q162" s="49" t="s">
        <v>415</v>
      </c>
      <c r="R162" s="92" t="s">
        <v>416</v>
      </c>
      <c r="S162" s="48" t="s">
        <v>37</v>
      </c>
      <c r="T162" s="49" t="s">
        <v>216</v>
      </c>
      <c r="U162" s="49" t="s">
        <v>39</v>
      </c>
      <c r="V162" s="48" t="s">
        <v>417</v>
      </c>
      <c r="W162" s="57">
        <v>4.3</v>
      </c>
      <c r="X162" s="57">
        <v>6.1</v>
      </c>
      <c r="Y162" s="57"/>
      <c r="Z162" s="57"/>
      <c r="AA162" s="58">
        <v>270785</v>
      </c>
      <c r="AB162" s="59">
        <v>45658</v>
      </c>
      <c r="AC162" s="60"/>
      <c r="AD162" s="60"/>
      <c r="AE162" s="60"/>
      <c r="AF162" s="60"/>
      <c r="AG162" s="57">
        <f t="shared" si="2"/>
        <v>0</v>
      </c>
    </row>
    <row r="163" spans="2:33" s="71" customFormat="1" ht="48" customHeight="1" x14ac:dyDescent="0.25">
      <c r="B163" s="48" t="s">
        <v>581</v>
      </c>
      <c r="C163" s="48" t="s">
        <v>582</v>
      </c>
      <c r="D163" s="48" t="s">
        <v>583</v>
      </c>
      <c r="E163" s="49" t="s">
        <v>584</v>
      </c>
      <c r="F163" s="47">
        <v>6</v>
      </c>
      <c r="G163" s="50">
        <v>2018</v>
      </c>
      <c r="H163" s="50">
        <v>2025</v>
      </c>
      <c r="I163" s="51" t="s">
        <v>52</v>
      </c>
      <c r="J163" s="52" t="s">
        <v>35</v>
      </c>
      <c r="K163" s="52" t="s">
        <v>36</v>
      </c>
      <c r="L163" s="52" t="s">
        <v>32</v>
      </c>
      <c r="M163" s="90" t="s">
        <v>32</v>
      </c>
      <c r="N163" s="52" t="s">
        <v>32</v>
      </c>
      <c r="O163" s="49">
        <v>589</v>
      </c>
      <c r="P163" s="49" t="s">
        <v>32</v>
      </c>
      <c r="Q163" s="49" t="s">
        <v>32</v>
      </c>
      <c r="R163" s="56" t="s">
        <v>32</v>
      </c>
      <c r="S163" s="47" t="s">
        <v>37</v>
      </c>
      <c r="T163" s="50" t="s">
        <v>32</v>
      </c>
      <c r="U163" s="48" t="s">
        <v>39</v>
      </c>
      <c r="V163" s="49" t="s">
        <v>398</v>
      </c>
      <c r="W163" s="57">
        <v>2.4</v>
      </c>
      <c r="X163" s="57">
        <v>3.4</v>
      </c>
      <c r="Y163" s="57"/>
      <c r="Z163" s="57"/>
      <c r="AA163" s="58">
        <v>272577</v>
      </c>
      <c r="AB163" s="59">
        <v>46078</v>
      </c>
      <c r="AC163" s="60"/>
      <c r="AD163" s="60"/>
      <c r="AE163" s="60"/>
      <c r="AF163" s="60"/>
      <c r="AG163" s="57">
        <f t="shared" si="2"/>
        <v>0</v>
      </c>
    </row>
    <row r="164" spans="2:33" s="71" customFormat="1" ht="48" customHeight="1" x14ac:dyDescent="0.25">
      <c r="B164" s="48" t="s">
        <v>614</v>
      </c>
      <c r="C164" s="48" t="s">
        <v>615</v>
      </c>
      <c r="D164" s="48" t="s">
        <v>593</v>
      </c>
      <c r="E164" s="49" t="s">
        <v>616</v>
      </c>
      <c r="F164" s="48">
        <v>13</v>
      </c>
      <c r="G164" s="49">
        <v>2012</v>
      </c>
      <c r="H164" s="49">
        <v>2025</v>
      </c>
      <c r="I164" s="53" t="s">
        <v>617</v>
      </c>
      <c r="J164" s="74" t="s">
        <v>35</v>
      </c>
      <c r="K164" s="74" t="s">
        <v>36</v>
      </c>
      <c r="L164" s="90">
        <v>40971</v>
      </c>
      <c r="M164" s="90">
        <v>45841</v>
      </c>
      <c r="N164" s="49">
        <v>704869</v>
      </c>
      <c r="O164" s="49" t="s">
        <v>32</v>
      </c>
      <c r="P164" s="91" t="s">
        <v>32</v>
      </c>
      <c r="Q164" s="49" t="s">
        <v>32</v>
      </c>
      <c r="R164" s="92" t="s">
        <v>32</v>
      </c>
      <c r="S164" s="48" t="s">
        <v>37</v>
      </c>
      <c r="T164" s="49" t="s">
        <v>38</v>
      </c>
      <c r="U164" s="49" t="s">
        <v>39</v>
      </c>
      <c r="V164" s="48" t="s">
        <v>594</v>
      </c>
      <c r="W164" s="57">
        <v>3</v>
      </c>
      <c r="X164" s="57">
        <v>4.3</v>
      </c>
      <c r="Y164" s="57"/>
      <c r="Z164" s="57"/>
      <c r="AA164" s="58">
        <v>288986</v>
      </c>
      <c r="AB164" s="59">
        <v>46088</v>
      </c>
      <c r="AC164" s="60"/>
      <c r="AD164" s="60"/>
      <c r="AE164" s="60"/>
      <c r="AF164" s="60"/>
      <c r="AG164" s="57">
        <f t="shared" si="2"/>
        <v>0</v>
      </c>
    </row>
    <row r="165" spans="2:33" s="61" customFormat="1" ht="48" customHeight="1" x14ac:dyDescent="0.25">
      <c r="B165" s="14" t="s">
        <v>418</v>
      </c>
      <c r="C165" s="14" t="s">
        <v>419</v>
      </c>
      <c r="D165" s="14" t="s">
        <v>420</v>
      </c>
      <c r="E165" s="13" t="s">
        <v>32</v>
      </c>
      <c r="F165" s="14" t="s">
        <v>33</v>
      </c>
      <c r="G165" s="13" t="s">
        <v>32</v>
      </c>
      <c r="H165" s="13">
        <v>2022</v>
      </c>
      <c r="I165" s="15" t="s">
        <v>196</v>
      </c>
      <c r="J165" s="64" t="s">
        <v>35</v>
      </c>
      <c r="K165" s="64" t="s">
        <v>36</v>
      </c>
      <c r="L165" s="16" t="s">
        <v>32</v>
      </c>
      <c r="M165" s="16" t="s">
        <v>421</v>
      </c>
      <c r="N165" s="13" t="s">
        <v>422</v>
      </c>
      <c r="O165" s="13" t="s">
        <v>32</v>
      </c>
      <c r="P165" s="17" t="s">
        <v>32</v>
      </c>
      <c r="Q165" s="13" t="s">
        <v>32</v>
      </c>
      <c r="R165" s="93" t="s">
        <v>423</v>
      </c>
      <c r="S165" s="14" t="s">
        <v>424</v>
      </c>
      <c r="T165" s="13" t="s">
        <v>32</v>
      </c>
      <c r="U165" s="13" t="s">
        <v>39</v>
      </c>
      <c r="V165" s="14" t="s">
        <v>425</v>
      </c>
      <c r="W165" s="19">
        <v>2.6</v>
      </c>
      <c r="X165" s="19">
        <v>3.6</v>
      </c>
      <c r="Y165" s="19">
        <v>6.7</v>
      </c>
      <c r="Z165" s="19">
        <v>10.1</v>
      </c>
      <c r="AA165" s="68">
        <v>226335</v>
      </c>
      <c r="AB165" s="21">
        <v>45658</v>
      </c>
      <c r="AC165" s="22"/>
      <c r="AD165" s="22"/>
      <c r="AE165" s="22"/>
      <c r="AF165" s="22"/>
      <c r="AG165" s="19">
        <f t="shared" si="2"/>
        <v>0</v>
      </c>
    </row>
    <row r="166" spans="2:33" s="71" customFormat="1" ht="48" customHeight="1" x14ac:dyDescent="0.25">
      <c r="B166" s="48" t="s">
        <v>426</v>
      </c>
      <c r="C166" s="48" t="s">
        <v>427</v>
      </c>
      <c r="D166" s="48" t="s">
        <v>428</v>
      </c>
      <c r="E166" s="49" t="s">
        <v>426</v>
      </c>
      <c r="F166" s="48">
        <v>21</v>
      </c>
      <c r="G166" s="49">
        <v>2003</v>
      </c>
      <c r="H166" s="49">
        <v>2025</v>
      </c>
      <c r="I166" s="53" t="s">
        <v>429</v>
      </c>
      <c r="J166" s="74" t="s">
        <v>35</v>
      </c>
      <c r="K166" s="74" t="s">
        <v>36</v>
      </c>
      <c r="L166" s="90" t="s">
        <v>32</v>
      </c>
      <c r="M166" s="90" t="s">
        <v>269</v>
      </c>
      <c r="N166" s="49" t="s">
        <v>32</v>
      </c>
      <c r="O166" s="49">
        <v>822</v>
      </c>
      <c r="P166" s="91" t="s">
        <v>32</v>
      </c>
      <c r="Q166" s="49" t="s">
        <v>32</v>
      </c>
      <c r="R166" s="92" t="s">
        <v>430</v>
      </c>
      <c r="S166" s="48" t="s">
        <v>57</v>
      </c>
      <c r="T166" s="49" t="s">
        <v>58</v>
      </c>
      <c r="U166" s="49" t="s">
        <v>59</v>
      </c>
      <c r="V166" s="48" t="s">
        <v>431</v>
      </c>
      <c r="W166" s="57">
        <v>6.6</v>
      </c>
      <c r="X166" s="57">
        <v>9.6</v>
      </c>
      <c r="Y166" s="57"/>
      <c r="Z166" s="57"/>
      <c r="AA166" s="58">
        <v>276399</v>
      </c>
      <c r="AB166" s="59">
        <v>45875</v>
      </c>
      <c r="AC166" s="60"/>
      <c r="AD166" s="60"/>
      <c r="AE166" s="60"/>
      <c r="AF166" s="60"/>
      <c r="AG166" s="57">
        <f t="shared" si="2"/>
        <v>0</v>
      </c>
    </row>
    <row r="167" spans="2:33" s="71" customFormat="1" ht="48" customHeight="1" x14ac:dyDescent="0.25">
      <c r="B167" s="72" t="s">
        <v>432</v>
      </c>
      <c r="C167" s="72" t="s">
        <v>433</v>
      </c>
      <c r="D167" s="73" t="s">
        <v>433</v>
      </c>
      <c r="E167" s="73" t="s">
        <v>32</v>
      </c>
      <c r="F167" s="72" t="s">
        <v>33</v>
      </c>
      <c r="G167" s="73" t="s">
        <v>32</v>
      </c>
      <c r="H167" s="72">
        <v>2021</v>
      </c>
      <c r="I167" s="74" t="s">
        <v>43</v>
      </c>
      <c r="J167" s="74" t="s">
        <v>32</v>
      </c>
      <c r="K167" s="74" t="s">
        <v>36</v>
      </c>
      <c r="L167" s="75" t="s">
        <v>32</v>
      </c>
      <c r="M167" s="75" t="s">
        <v>32</v>
      </c>
      <c r="N167" s="73" t="s">
        <v>32</v>
      </c>
      <c r="O167" s="73" t="s">
        <v>32</v>
      </c>
      <c r="P167" s="77" t="s">
        <v>32</v>
      </c>
      <c r="Q167" s="73" t="s">
        <v>32</v>
      </c>
      <c r="R167" s="87" t="s">
        <v>434</v>
      </c>
      <c r="S167" s="72" t="s">
        <v>211</v>
      </c>
      <c r="T167" s="73" t="s">
        <v>32</v>
      </c>
      <c r="U167" s="72" t="s">
        <v>140</v>
      </c>
      <c r="V167" s="72" t="s">
        <v>435</v>
      </c>
      <c r="W167" s="57">
        <v>0.9</v>
      </c>
      <c r="X167" s="57">
        <v>1.1000000000000001</v>
      </c>
      <c r="Y167" s="57"/>
      <c r="Z167" s="57"/>
      <c r="AA167" s="58">
        <v>188545</v>
      </c>
      <c r="AB167" s="59">
        <v>45658</v>
      </c>
      <c r="AC167" s="60"/>
      <c r="AD167" s="60"/>
      <c r="AE167" s="60"/>
      <c r="AF167" s="60"/>
      <c r="AG167" s="57">
        <f t="shared" si="2"/>
        <v>0</v>
      </c>
    </row>
    <row r="168" spans="2:33" s="71" customFormat="1" ht="48" customHeight="1" x14ac:dyDescent="0.25">
      <c r="B168" s="72" t="s">
        <v>649</v>
      </c>
      <c r="C168" s="72" t="s">
        <v>650</v>
      </c>
      <c r="D168" s="73" t="s">
        <v>650</v>
      </c>
      <c r="E168" s="73" t="s">
        <v>32</v>
      </c>
      <c r="F168" s="72" t="s">
        <v>33</v>
      </c>
      <c r="G168" s="73" t="s">
        <v>32</v>
      </c>
      <c r="H168" s="72">
        <v>2025</v>
      </c>
      <c r="I168" s="74" t="s">
        <v>651</v>
      </c>
      <c r="J168" s="74" t="s">
        <v>35</v>
      </c>
      <c r="K168" s="74" t="s">
        <v>36</v>
      </c>
      <c r="L168" s="75" t="s">
        <v>32</v>
      </c>
      <c r="M168" s="75" t="s">
        <v>32</v>
      </c>
      <c r="N168" s="73" t="s">
        <v>32</v>
      </c>
      <c r="O168" s="73" t="s">
        <v>32</v>
      </c>
      <c r="P168" s="77" t="s">
        <v>32</v>
      </c>
      <c r="Q168" s="73" t="s">
        <v>32</v>
      </c>
      <c r="R168" s="87" t="s">
        <v>32</v>
      </c>
      <c r="S168" s="72" t="s">
        <v>57</v>
      </c>
      <c r="T168" s="73" t="s">
        <v>335</v>
      </c>
      <c r="U168" s="72" t="s">
        <v>59</v>
      </c>
      <c r="V168" s="72" t="s">
        <v>32</v>
      </c>
      <c r="W168" s="57">
        <v>2.8</v>
      </c>
      <c r="X168" s="57">
        <v>3.9</v>
      </c>
      <c r="Y168" s="57"/>
      <c r="Z168" s="57"/>
      <c r="AA168" s="58">
        <v>291246</v>
      </c>
      <c r="AB168" s="59">
        <v>46115</v>
      </c>
      <c r="AC168" s="60"/>
      <c r="AD168" s="60"/>
      <c r="AE168" s="60"/>
      <c r="AF168" s="60"/>
      <c r="AG168" s="57">
        <f t="shared" si="2"/>
        <v>0</v>
      </c>
    </row>
    <row r="169" spans="2:33" s="61" customFormat="1" ht="48" customHeight="1" x14ac:dyDescent="0.25">
      <c r="B169" s="62" t="s">
        <v>436</v>
      </c>
      <c r="C169" s="62" t="s">
        <v>178</v>
      </c>
      <c r="D169" s="63" t="s">
        <v>178</v>
      </c>
      <c r="E169" s="63" t="s">
        <v>32</v>
      </c>
      <c r="F169" s="62">
        <v>12</v>
      </c>
      <c r="G169" s="63" t="s">
        <v>32</v>
      </c>
      <c r="H169" s="62" t="s">
        <v>32</v>
      </c>
      <c r="I169" s="64" t="s">
        <v>152</v>
      </c>
      <c r="J169" s="64" t="s">
        <v>35</v>
      </c>
      <c r="K169" s="64" t="s">
        <v>36</v>
      </c>
      <c r="L169" s="65" t="s">
        <v>32</v>
      </c>
      <c r="M169" s="65" t="s">
        <v>32</v>
      </c>
      <c r="N169" s="63" t="s">
        <v>32</v>
      </c>
      <c r="O169" s="63" t="s">
        <v>32</v>
      </c>
      <c r="P169" s="66" t="s">
        <v>32</v>
      </c>
      <c r="Q169" s="63" t="s">
        <v>437</v>
      </c>
      <c r="R169" s="5" t="s">
        <v>438</v>
      </c>
      <c r="S169" s="62" t="s">
        <v>37</v>
      </c>
      <c r="T169" s="63" t="s">
        <v>50</v>
      </c>
      <c r="U169" s="62" t="s">
        <v>39</v>
      </c>
      <c r="V169" s="62" t="s">
        <v>439</v>
      </c>
      <c r="W169" s="19">
        <v>1.9</v>
      </c>
      <c r="X169" s="19">
        <v>2.6</v>
      </c>
      <c r="Y169" s="19">
        <v>4.7</v>
      </c>
      <c r="Z169" s="19">
        <v>7</v>
      </c>
      <c r="AA169" s="68">
        <v>129707</v>
      </c>
      <c r="AB169" s="21">
        <v>45658</v>
      </c>
      <c r="AC169" s="22"/>
      <c r="AD169" s="22"/>
      <c r="AE169" s="22"/>
      <c r="AF169" s="22"/>
      <c r="AG169" s="19">
        <f t="shared" si="2"/>
        <v>0</v>
      </c>
    </row>
    <row r="170" spans="2:33" s="69" customFormat="1" ht="48" customHeight="1" x14ac:dyDescent="0.25">
      <c r="B170" s="32" t="s">
        <v>436</v>
      </c>
      <c r="C170" s="33" t="s">
        <v>875</v>
      </c>
      <c r="D170" s="34" t="s">
        <v>32</v>
      </c>
      <c r="E170" s="34" t="s">
        <v>876</v>
      </c>
      <c r="F170" s="32">
        <v>22</v>
      </c>
      <c r="G170" s="35">
        <v>1995</v>
      </c>
      <c r="H170" s="35">
        <v>2018</v>
      </c>
      <c r="I170" s="36" t="s">
        <v>145</v>
      </c>
      <c r="J170" s="37" t="s">
        <v>35</v>
      </c>
      <c r="K170" s="38" t="s">
        <v>36</v>
      </c>
      <c r="L170" s="39">
        <v>35047</v>
      </c>
      <c r="M170" s="39">
        <v>43152</v>
      </c>
      <c r="N170" s="35">
        <v>1945</v>
      </c>
      <c r="O170" s="40">
        <v>283</v>
      </c>
      <c r="P170" s="40" t="s">
        <v>32</v>
      </c>
      <c r="Q170" s="34" t="s">
        <v>32</v>
      </c>
      <c r="R170" s="41" t="s">
        <v>32</v>
      </c>
      <c r="S170" s="32" t="s">
        <v>37</v>
      </c>
      <c r="T170" s="35" t="s">
        <v>50</v>
      </c>
      <c r="U170" s="33" t="s">
        <v>39</v>
      </c>
      <c r="V170" s="33" t="s">
        <v>877</v>
      </c>
      <c r="W170" s="42">
        <v>2.9</v>
      </c>
      <c r="X170" s="42">
        <v>4.0999999999999996</v>
      </c>
      <c r="Y170" s="42">
        <v>7.7</v>
      </c>
      <c r="Z170" s="42">
        <v>11.6</v>
      </c>
      <c r="AA170" s="43">
        <v>108178</v>
      </c>
      <c r="AB170" s="44">
        <v>46225</v>
      </c>
      <c r="AC170" s="45"/>
      <c r="AD170" s="45"/>
      <c r="AE170" s="45"/>
      <c r="AF170" s="45"/>
      <c r="AG170" s="42">
        <f t="shared" si="2"/>
        <v>0</v>
      </c>
    </row>
    <row r="171" spans="2:33" s="69" customFormat="1" ht="48" customHeight="1" x14ac:dyDescent="0.25">
      <c r="B171" s="32" t="s">
        <v>436</v>
      </c>
      <c r="C171" s="33" t="s">
        <v>878</v>
      </c>
      <c r="D171" s="34" t="s">
        <v>32</v>
      </c>
      <c r="E171" s="34" t="s">
        <v>879</v>
      </c>
      <c r="F171" s="32">
        <v>25</v>
      </c>
      <c r="G171" s="35">
        <v>1996</v>
      </c>
      <c r="H171" s="35">
        <v>2021</v>
      </c>
      <c r="I171" s="36" t="s">
        <v>880</v>
      </c>
      <c r="J171" s="37" t="s">
        <v>35</v>
      </c>
      <c r="K171" s="38" t="s">
        <v>36</v>
      </c>
      <c r="L171" s="39" t="s">
        <v>881</v>
      </c>
      <c r="M171" s="39" t="s">
        <v>882</v>
      </c>
      <c r="N171" s="35" t="s">
        <v>32</v>
      </c>
      <c r="O171" s="40">
        <v>242</v>
      </c>
      <c r="P171" s="40" t="s">
        <v>32</v>
      </c>
      <c r="Q171" s="34" t="s">
        <v>32</v>
      </c>
      <c r="R171" s="41" t="s">
        <v>32</v>
      </c>
      <c r="S171" s="32" t="s">
        <v>37</v>
      </c>
      <c r="T171" s="35" t="s">
        <v>50</v>
      </c>
      <c r="U171" s="33" t="s">
        <v>39</v>
      </c>
      <c r="V171" s="33" t="s">
        <v>877</v>
      </c>
      <c r="W171" s="42">
        <v>7.4</v>
      </c>
      <c r="X171" s="42">
        <v>10.9</v>
      </c>
      <c r="Y171" s="42">
        <v>21.2</v>
      </c>
      <c r="Z171" s="42">
        <v>32.4</v>
      </c>
      <c r="AA171" s="43">
        <v>202726</v>
      </c>
      <c r="AB171" s="44">
        <v>46225</v>
      </c>
      <c r="AC171" s="45"/>
      <c r="AD171" s="45"/>
      <c r="AE171" s="45"/>
      <c r="AF171" s="45"/>
      <c r="AG171" s="42">
        <f t="shared" si="2"/>
        <v>0</v>
      </c>
    </row>
    <row r="172" spans="2:33" s="69" customFormat="1" ht="48" customHeight="1" x14ac:dyDescent="0.25">
      <c r="B172" s="32" t="s">
        <v>436</v>
      </c>
      <c r="C172" s="33" t="s">
        <v>883</v>
      </c>
      <c r="D172" s="34" t="s">
        <v>884</v>
      </c>
      <c r="E172" s="34" t="s">
        <v>885</v>
      </c>
      <c r="F172" s="32">
        <v>17</v>
      </c>
      <c r="G172" s="35">
        <v>2008</v>
      </c>
      <c r="H172" s="35">
        <v>2025</v>
      </c>
      <c r="I172" s="36" t="s">
        <v>444</v>
      </c>
      <c r="J172" s="37" t="s">
        <v>35</v>
      </c>
      <c r="K172" s="38" t="s">
        <v>36</v>
      </c>
      <c r="L172" s="39" t="s">
        <v>32</v>
      </c>
      <c r="M172" s="39" t="s">
        <v>32</v>
      </c>
      <c r="N172" s="35" t="s">
        <v>32</v>
      </c>
      <c r="O172" s="40">
        <v>207</v>
      </c>
      <c r="P172" s="40" t="s">
        <v>32</v>
      </c>
      <c r="Q172" s="34" t="s">
        <v>32</v>
      </c>
      <c r="R172" s="41" t="s">
        <v>32</v>
      </c>
      <c r="S172" s="32" t="s">
        <v>37</v>
      </c>
      <c r="T172" s="35" t="s">
        <v>50</v>
      </c>
      <c r="U172" s="33" t="s">
        <v>39</v>
      </c>
      <c r="V172" s="33" t="s">
        <v>886</v>
      </c>
      <c r="W172" s="42">
        <v>5.9</v>
      </c>
      <c r="X172" s="42">
        <v>8.6</v>
      </c>
      <c r="Y172" s="42">
        <v>16.7</v>
      </c>
      <c r="Z172" s="42">
        <v>25.5</v>
      </c>
      <c r="AA172" s="43">
        <v>281139</v>
      </c>
      <c r="AB172" s="44">
        <v>46225</v>
      </c>
      <c r="AC172" s="45"/>
      <c r="AD172" s="45"/>
      <c r="AE172" s="45"/>
      <c r="AF172" s="45"/>
      <c r="AG172" s="42">
        <f t="shared" si="2"/>
        <v>0</v>
      </c>
    </row>
    <row r="173" spans="2:33" s="71" customFormat="1" ht="48" customHeight="1" x14ac:dyDescent="0.25">
      <c r="B173" s="48" t="s">
        <v>440</v>
      </c>
      <c r="C173" s="48" t="s">
        <v>441</v>
      </c>
      <c r="D173" s="49" t="s">
        <v>442</v>
      </c>
      <c r="E173" s="49" t="s">
        <v>443</v>
      </c>
      <c r="F173" s="47">
        <v>17</v>
      </c>
      <c r="G173" s="50">
        <v>2006</v>
      </c>
      <c r="H173" s="50" t="s">
        <v>32</v>
      </c>
      <c r="I173" s="51" t="s">
        <v>444</v>
      </c>
      <c r="J173" s="52" t="s">
        <v>35</v>
      </c>
      <c r="K173" s="53" t="s">
        <v>36</v>
      </c>
      <c r="L173" s="54">
        <v>38944</v>
      </c>
      <c r="M173" s="54" t="s">
        <v>32</v>
      </c>
      <c r="N173" s="50" t="s">
        <v>443</v>
      </c>
      <c r="O173" s="55">
        <v>222</v>
      </c>
      <c r="P173" s="55" t="s">
        <v>32</v>
      </c>
      <c r="Q173" s="49" t="s">
        <v>32</v>
      </c>
      <c r="R173" s="56" t="s">
        <v>32</v>
      </c>
      <c r="S173" s="47" t="s">
        <v>37</v>
      </c>
      <c r="T173" s="50" t="s">
        <v>67</v>
      </c>
      <c r="U173" s="48" t="s">
        <v>39</v>
      </c>
      <c r="V173" s="48" t="s">
        <v>445</v>
      </c>
      <c r="W173" s="57">
        <v>4.0999999999999996</v>
      </c>
      <c r="X173" s="57"/>
      <c r="Y173" s="57"/>
      <c r="Z173" s="57"/>
      <c r="AA173" s="58">
        <v>247309</v>
      </c>
      <c r="AB173" s="59">
        <v>45963</v>
      </c>
      <c r="AC173" s="60"/>
      <c r="AD173" s="60"/>
      <c r="AE173" s="60"/>
      <c r="AF173" s="60"/>
      <c r="AG173" s="57">
        <f t="shared" si="2"/>
        <v>0</v>
      </c>
    </row>
    <row r="174" spans="2:33" s="61" customFormat="1" ht="48" customHeight="1" x14ac:dyDescent="0.25">
      <c r="B174" s="62" t="s">
        <v>446</v>
      </c>
      <c r="C174" s="62" t="s">
        <v>447</v>
      </c>
      <c r="D174" s="63" t="s">
        <v>447</v>
      </c>
      <c r="E174" s="63" t="s">
        <v>32</v>
      </c>
      <c r="F174" s="62" t="s">
        <v>33</v>
      </c>
      <c r="G174" s="63" t="s">
        <v>32</v>
      </c>
      <c r="H174" s="62"/>
      <c r="I174" s="64" t="s">
        <v>196</v>
      </c>
      <c r="J174" s="64" t="s">
        <v>35</v>
      </c>
      <c r="K174" s="64" t="s">
        <v>36</v>
      </c>
      <c r="L174" s="65" t="s">
        <v>32</v>
      </c>
      <c r="M174" s="65"/>
      <c r="N174" s="63" t="s">
        <v>32</v>
      </c>
      <c r="O174" s="63" t="s">
        <v>32</v>
      </c>
      <c r="P174" s="66" t="s">
        <v>32</v>
      </c>
      <c r="Q174" s="63"/>
      <c r="R174" s="5" t="s">
        <v>448</v>
      </c>
      <c r="S174" s="62" t="s">
        <v>37</v>
      </c>
      <c r="T174" s="63" t="s">
        <v>38</v>
      </c>
      <c r="U174" s="62" t="s">
        <v>39</v>
      </c>
      <c r="V174" s="62" t="s">
        <v>449</v>
      </c>
      <c r="W174" s="19">
        <v>1.6</v>
      </c>
      <c r="X174" s="19">
        <v>2.1</v>
      </c>
      <c r="Y174" s="19">
        <v>3.7</v>
      </c>
      <c r="Z174" s="19">
        <v>5.5</v>
      </c>
      <c r="AA174" s="68">
        <v>174222</v>
      </c>
      <c r="AB174" s="21">
        <v>45658</v>
      </c>
      <c r="AC174" s="22"/>
      <c r="AD174" s="22"/>
      <c r="AE174" s="22"/>
      <c r="AF174" s="22"/>
      <c r="AG174" s="19">
        <f t="shared" si="2"/>
        <v>0</v>
      </c>
    </row>
    <row r="175" spans="2:33" s="61" customFormat="1" ht="48" customHeight="1" x14ac:dyDescent="0.25">
      <c r="B175" s="62" t="s">
        <v>451</v>
      </c>
      <c r="C175" s="62" t="s">
        <v>452</v>
      </c>
      <c r="D175" s="63" t="s">
        <v>39</v>
      </c>
      <c r="E175" s="63" t="s">
        <v>453</v>
      </c>
      <c r="F175" s="62">
        <v>3</v>
      </c>
      <c r="G175" s="63" t="s">
        <v>32</v>
      </c>
      <c r="H175" s="62" t="s">
        <v>32</v>
      </c>
      <c r="I175" s="64" t="s">
        <v>43</v>
      </c>
      <c r="J175" s="64" t="s">
        <v>35</v>
      </c>
      <c r="K175" s="64" t="s">
        <v>36</v>
      </c>
      <c r="L175" s="65" t="s">
        <v>32</v>
      </c>
      <c r="M175" s="65" t="s">
        <v>32</v>
      </c>
      <c r="N175" s="63" t="s">
        <v>32</v>
      </c>
      <c r="O175" s="63" t="s">
        <v>32</v>
      </c>
      <c r="P175" s="66" t="s">
        <v>32</v>
      </c>
      <c r="Q175" s="63" t="s">
        <v>32</v>
      </c>
      <c r="R175" s="5" t="s">
        <v>454</v>
      </c>
      <c r="S175" s="62" t="s">
        <v>57</v>
      </c>
      <c r="T175" s="63" t="s">
        <v>394</v>
      </c>
      <c r="U175" s="62" t="s">
        <v>39</v>
      </c>
      <c r="V175" s="62" t="s">
        <v>455</v>
      </c>
      <c r="W175" s="46">
        <v>2.9</v>
      </c>
      <c r="X175" s="46">
        <v>4.0999999999999996</v>
      </c>
      <c r="Y175" s="46">
        <v>7.7</v>
      </c>
      <c r="Z175" s="46">
        <v>11.6</v>
      </c>
      <c r="AA175" s="94">
        <v>32193</v>
      </c>
      <c r="AB175" s="21">
        <v>45900</v>
      </c>
      <c r="AC175" s="22"/>
      <c r="AD175" s="22"/>
      <c r="AE175" s="22"/>
      <c r="AF175" s="22"/>
      <c r="AG175" s="46">
        <f t="shared" si="2"/>
        <v>0</v>
      </c>
    </row>
    <row r="176" spans="2:33" s="71" customFormat="1" ht="48" customHeight="1" x14ac:dyDescent="0.25">
      <c r="B176" s="47" t="s">
        <v>456</v>
      </c>
      <c r="C176" s="48" t="s">
        <v>556</v>
      </c>
      <c r="D176" s="48" t="s">
        <v>556</v>
      </c>
      <c r="E176" s="49" t="s">
        <v>32</v>
      </c>
      <c r="F176" s="47" t="s">
        <v>33</v>
      </c>
      <c r="G176" s="50" t="s">
        <v>32</v>
      </c>
      <c r="H176" s="50">
        <v>2021</v>
      </c>
      <c r="I176" s="51" t="s">
        <v>557</v>
      </c>
      <c r="J176" s="52" t="s">
        <v>35</v>
      </c>
      <c r="K176" s="53" t="s">
        <v>36</v>
      </c>
      <c r="L176" s="54" t="s">
        <v>32</v>
      </c>
      <c r="M176" s="54" t="s">
        <v>32</v>
      </c>
      <c r="N176" s="50" t="s">
        <v>32</v>
      </c>
      <c r="O176" s="55" t="s">
        <v>32</v>
      </c>
      <c r="P176" s="55" t="s">
        <v>32</v>
      </c>
      <c r="Q176" s="49" t="s">
        <v>32</v>
      </c>
      <c r="R176" s="86" t="s">
        <v>558</v>
      </c>
      <c r="S176" s="47" t="s">
        <v>57</v>
      </c>
      <c r="T176" s="50" t="s">
        <v>158</v>
      </c>
      <c r="U176" s="48" t="s">
        <v>59</v>
      </c>
      <c r="V176" s="48" t="s">
        <v>76</v>
      </c>
      <c r="W176" s="57">
        <v>1.8</v>
      </c>
      <c r="X176" s="57">
        <v>2.4</v>
      </c>
      <c r="Y176" s="57"/>
      <c r="Z176" s="57"/>
      <c r="AA176" s="88">
        <v>118686</v>
      </c>
      <c r="AB176" s="59">
        <v>46068</v>
      </c>
      <c r="AC176" s="60"/>
      <c r="AD176" s="60"/>
      <c r="AE176" s="60"/>
      <c r="AF176" s="60"/>
      <c r="AG176" s="57">
        <f t="shared" si="2"/>
        <v>0</v>
      </c>
    </row>
    <row r="177" spans="2:33" s="61" customFormat="1" ht="48" customHeight="1" x14ac:dyDescent="0.25">
      <c r="B177" s="62" t="s">
        <v>456</v>
      </c>
      <c r="C177" s="62" t="s">
        <v>457</v>
      </c>
      <c r="D177" s="63" t="s">
        <v>458</v>
      </c>
      <c r="E177" s="63" t="s">
        <v>459</v>
      </c>
      <c r="F177" s="62" t="s">
        <v>33</v>
      </c>
      <c r="G177" s="63" t="s">
        <v>32</v>
      </c>
      <c r="H177" s="62" t="s">
        <v>32</v>
      </c>
      <c r="I177" s="64" t="s">
        <v>460</v>
      </c>
      <c r="J177" s="64" t="s">
        <v>35</v>
      </c>
      <c r="K177" s="64" t="s">
        <v>36</v>
      </c>
      <c r="L177" s="65" t="s">
        <v>32</v>
      </c>
      <c r="M177" s="65" t="s">
        <v>32</v>
      </c>
      <c r="N177" s="63" t="s">
        <v>32</v>
      </c>
      <c r="O177" s="63" t="s">
        <v>32</v>
      </c>
      <c r="P177" s="66" t="s">
        <v>32</v>
      </c>
      <c r="Q177" s="63" t="s">
        <v>461</v>
      </c>
      <c r="R177" s="5" t="s">
        <v>462</v>
      </c>
      <c r="S177" s="62" t="s">
        <v>57</v>
      </c>
      <c r="T177" s="63" t="s">
        <v>158</v>
      </c>
      <c r="U177" s="62" t="s">
        <v>107</v>
      </c>
      <c r="V177" s="62" t="s">
        <v>76</v>
      </c>
      <c r="W177" s="46">
        <v>1.6</v>
      </c>
      <c r="X177" s="46">
        <v>2.1</v>
      </c>
      <c r="Y177" s="46">
        <v>3.7</v>
      </c>
      <c r="Z177" s="46">
        <v>5.5</v>
      </c>
      <c r="AA177" s="94">
        <v>183252</v>
      </c>
      <c r="AB177" s="21">
        <v>45658</v>
      </c>
      <c r="AC177" s="22"/>
      <c r="AD177" s="22"/>
      <c r="AE177" s="22"/>
      <c r="AF177" s="22"/>
      <c r="AG177" s="46">
        <f t="shared" si="2"/>
        <v>0</v>
      </c>
    </row>
    <row r="178" spans="2:33" s="71" customFormat="1" ht="48" customHeight="1" x14ac:dyDescent="0.25">
      <c r="B178" s="48" t="s">
        <v>803</v>
      </c>
      <c r="C178" s="48" t="s">
        <v>804</v>
      </c>
      <c r="D178" s="48" t="s">
        <v>805</v>
      </c>
      <c r="E178" s="49" t="s">
        <v>806</v>
      </c>
      <c r="F178" s="47">
        <v>15</v>
      </c>
      <c r="G178" s="50">
        <v>2010</v>
      </c>
      <c r="H178" s="50">
        <v>2026</v>
      </c>
      <c r="I178" s="51" t="s">
        <v>807</v>
      </c>
      <c r="J178" s="52" t="s">
        <v>35</v>
      </c>
      <c r="K178" s="53" t="s">
        <v>36</v>
      </c>
      <c r="L178" s="54" t="s">
        <v>32</v>
      </c>
      <c r="M178" s="54" t="s">
        <v>32</v>
      </c>
      <c r="N178" s="50">
        <v>875057</v>
      </c>
      <c r="O178" s="55">
        <v>131</v>
      </c>
      <c r="P178" s="55" t="s">
        <v>32</v>
      </c>
      <c r="Q178" s="49" t="s">
        <v>32</v>
      </c>
      <c r="R178" s="86" t="s">
        <v>808</v>
      </c>
      <c r="S178" s="47" t="s">
        <v>37</v>
      </c>
      <c r="T178" s="50" t="s">
        <v>161</v>
      </c>
      <c r="U178" s="48" t="s">
        <v>39</v>
      </c>
      <c r="V178" s="48" t="s">
        <v>68</v>
      </c>
      <c r="W178" s="57">
        <v>4.9000000000000004</v>
      </c>
      <c r="X178" s="57">
        <v>7.1</v>
      </c>
      <c r="Y178" s="57">
        <v>13.7</v>
      </c>
      <c r="Z178" s="57"/>
      <c r="AA178" s="88">
        <v>300790</v>
      </c>
      <c r="AB178" s="59">
        <v>46184</v>
      </c>
      <c r="AC178" s="60"/>
      <c r="AD178" s="60"/>
      <c r="AE178" s="60"/>
      <c r="AF178" s="60"/>
      <c r="AG178" s="57">
        <f t="shared" si="2"/>
        <v>0</v>
      </c>
    </row>
    <row r="179" spans="2:33" s="61" customFormat="1" ht="48" customHeight="1" x14ac:dyDescent="0.25">
      <c r="B179" s="62" t="s">
        <v>463</v>
      </c>
      <c r="C179" s="62" t="s">
        <v>400</v>
      </c>
      <c r="D179" s="63" t="s">
        <v>400</v>
      </c>
      <c r="E179" s="63" t="s">
        <v>32</v>
      </c>
      <c r="F179" s="62">
        <v>12</v>
      </c>
      <c r="G179" s="63" t="s">
        <v>32</v>
      </c>
      <c r="H179" s="62">
        <v>2023</v>
      </c>
      <c r="I179" s="64" t="s">
        <v>377</v>
      </c>
      <c r="J179" s="64" t="s">
        <v>35</v>
      </c>
      <c r="K179" s="64" t="s">
        <v>36</v>
      </c>
      <c r="L179" s="65" t="s">
        <v>32</v>
      </c>
      <c r="M179" s="65" t="s">
        <v>32</v>
      </c>
      <c r="N179" s="63" t="s">
        <v>32</v>
      </c>
      <c r="O179" s="63" t="s">
        <v>32</v>
      </c>
      <c r="P179" s="66" t="s">
        <v>32</v>
      </c>
      <c r="Q179" s="63" t="s">
        <v>464</v>
      </c>
      <c r="R179" s="5" t="s">
        <v>465</v>
      </c>
      <c r="S179" s="62" t="s">
        <v>57</v>
      </c>
      <c r="T179" s="63" t="s">
        <v>158</v>
      </c>
      <c r="U179" s="62" t="s">
        <v>59</v>
      </c>
      <c r="V179" s="62" t="s">
        <v>75</v>
      </c>
      <c r="W179" s="46">
        <v>2.6</v>
      </c>
      <c r="X179" s="46">
        <v>3.6</v>
      </c>
      <c r="Y179" s="46">
        <v>6.7</v>
      </c>
      <c r="Z179" s="46">
        <v>10.1</v>
      </c>
      <c r="AA179" s="94">
        <v>240972</v>
      </c>
      <c r="AB179" s="21">
        <v>45658</v>
      </c>
      <c r="AC179" s="22"/>
      <c r="AD179" s="22"/>
      <c r="AE179" s="22"/>
      <c r="AF179" s="22"/>
      <c r="AG179" s="46">
        <f t="shared" si="2"/>
        <v>0</v>
      </c>
    </row>
    <row r="180" spans="2:33" s="61" customFormat="1" ht="48" customHeight="1" x14ac:dyDescent="0.25">
      <c r="B180" s="62" t="s">
        <v>466</v>
      </c>
      <c r="C180" s="62" t="s">
        <v>467</v>
      </c>
      <c r="D180" s="62" t="s">
        <v>467</v>
      </c>
      <c r="E180" s="63" t="s">
        <v>32</v>
      </c>
      <c r="F180" s="62" t="s">
        <v>33</v>
      </c>
      <c r="G180" s="63" t="s">
        <v>32</v>
      </c>
      <c r="H180" s="62" t="s">
        <v>32</v>
      </c>
      <c r="I180" s="64" t="s">
        <v>468</v>
      </c>
      <c r="J180" s="64" t="s">
        <v>35</v>
      </c>
      <c r="K180" s="64" t="s">
        <v>32</v>
      </c>
      <c r="L180" s="65" t="s">
        <v>32</v>
      </c>
      <c r="M180" s="65" t="s">
        <v>32</v>
      </c>
      <c r="N180" s="63" t="s">
        <v>32</v>
      </c>
      <c r="O180" s="63" t="s">
        <v>32</v>
      </c>
      <c r="P180" s="66" t="s">
        <v>32</v>
      </c>
      <c r="Q180" s="63" t="s">
        <v>469</v>
      </c>
      <c r="R180" s="5" t="s">
        <v>470</v>
      </c>
      <c r="S180" s="62" t="s">
        <v>57</v>
      </c>
      <c r="T180" s="63" t="s">
        <v>158</v>
      </c>
      <c r="U180" s="62" t="s">
        <v>59</v>
      </c>
      <c r="V180" s="62" t="s">
        <v>471</v>
      </c>
      <c r="W180" s="19">
        <v>2</v>
      </c>
      <c r="X180" s="19">
        <v>2.7</v>
      </c>
      <c r="Y180" s="19">
        <v>4.9000000000000004</v>
      </c>
      <c r="Z180" s="19">
        <v>7.3</v>
      </c>
      <c r="AA180" s="79">
        <v>231242</v>
      </c>
      <c r="AB180" s="21">
        <v>45658</v>
      </c>
      <c r="AC180" s="22"/>
      <c r="AD180" s="22"/>
      <c r="AE180" s="22"/>
      <c r="AF180" s="22"/>
      <c r="AG180" s="19">
        <f t="shared" si="2"/>
        <v>0</v>
      </c>
    </row>
    <row r="181" spans="2:33" s="61" customFormat="1" ht="36" customHeight="1" x14ac:dyDescent="0.25">
      <c r="B181" s="62"/>
      <c r="C181" s="62"/>
      <c r="D181" s="62"/>
      <c r="E181" s="63"/>
      <c r="F181" s="89"/>
      <c r="G181" s="95"/>
      <c r="H181" s="95"/>
      <c r="I181" s="96"/>
      <c r="J181" s="64"/>
      <c r="K181" s="64"/>
      <c r="L181" s="97"/>
      <c r="M181" s="97"/>
      <c r="N181" s="95"/>
      <c r="O181" s="95"/>
      <c r="P181" s="97"/>
      <c r="Q181" s="62"/>
      <c r="R181" s="96"/>
      <c r="S181" s="89"/>
      <c r="T181" s="95"/>
      <c r="U181" s="89"/>
      <c r="V181" s="62"/>
      <c r="W181" s="98"/>
      <c r="X181" s="98"/>
      <c r="Y181" s="98"/>
      <c r="Z181" s="98"/>
      <c r="AA181" s="89"/>
      <c r="AB181" s="99"/>
      <c r="AC181" s="100">
        <f>SUM(AC5:AC180)</f>
        <v>0</v>
      </c>
      <c r="AD181" s="100">
        <f>SUM(AD5:AD180)</f>
        <v>0</v>
      </c>
      <c r="AE181" s="100">
        <f>SUM(AE5:AE180)</f>
        <v>0</v>
      </c>
      <c r="AF181" s="100">
        <f>SUM(AF5:AF180)</f>
        <v>0</v>
      </c>
      <c r="AG181" s="101">
        <f>SUM(AG5:AG180)</f>
        <v>0</v>
      </c>
    </row>
    <row r="182" spans="2:33" s="61" customFormat="1" ht="36" customHeight="1" x14ac:dyDescent="0.25">
      <c r="B182" s="62" t="s">
        <v>472</v>
      </c>
      <c r="C182" s="102">
        <f>AC181+AD181+AE181</f>
        <v>0</v>
      </c>
      <c r="D182" s="62"/>
      <c r="E182" s="62"/>
      <c r="F182" s="89"/>
      <c r="G182" s="89"/>
      <c r="H182" s="89"/>
      <c r="I182" s="96"/>
      <c r="J182" s="5"/>
      <c r="K182" s="5"/>
      <c r="L182" s="103"/>
      <c r="M182" s="103"/>
      <c r="N182" s="89"/>
      <c r="O182" s="89"/>
      <c r="P182" s="89"/>
      <c r="Q182" s="62"/>
      <c r="R182" s="96"/>
      <c r="S182" s="89"/>
      <c r="T182" s="89"/>
      <c r="U182" s="89"/>
      <c r="V182" s="62"/>
      <c r="W182" s="104"/>
      <c r="X182" s="104"/>
      <c r="Y182" s="104"/>
      <c r="Z182" s="104"/>
      <c r="AA182" s="89"/>
      <c r="AB182" s="99"/>
      <c r="AC182" s="105"/>
      <c r="AD182" s="105"/>
      <c r="AE182" s="105"/>
      <c r="AF182" s="105"/>
      <c r="AG182" s="104"/>
    </row>
    <row r="183" spans="2:33" s="61" customFormat="1" ht="36" customHeight="1" x14ac:dyDescent="0.25">
      <c r="B183" s="62" t="s">
        <v>473</v>
      </c>
      <c r="C183" s="106">
        <f>AG181</f>
        <v>0</v>
      </c>
      <c r="D183" s="62"/>
      <c r="E183" s="62"/>
      <c r="F183" s="89"/>
      <c r="G183" s="89"/>
      <c r="H183" s="89"/>
      <c r="I183" s="96"/>
      <c r="J183" s="5"/>
      <c r="K183" s="5"/>
      <c r="L183" s="103"/>
      <c r="M183" s="103"/>
      <c r="N183" s="89"/>
      <c r="O183" s="89"/>
      <c r="P183" s="89"/>
      <c r="Q183" s="62"/>
      <c r="R183" s="96"/>
      <c r="S183" s="89"/>
      <c r="T183" s="89"/>
      <c r="U183" s="89"/>
      <c r="V183" s="62"/>
      <c r="W183" s="104"/>
      <c r="X183" s="104"/>
      <c r="Y183" s="104"/>
      <c r="Z183" s="104"/>
      <c r="AA183" s="89"/>
      <c r="AB183" s="99"/>
      <c r="AC183" s="105"/>
      <c r="AD183" s="105"/>
      <c r="AE183" s="105"/>
      <c r="AF183" s="105"/>
      <c r="AG183" s="104"/>
    </row>
    <row r="184" spans="2:33" ht="36" customHeight="1" thickBot="1" x14ac:dyDescent="0.3">
      <c r="B184" s="62" t="s">
        <v>474</v>
      </c>
      <c r="C184" s="107"/>
    </row>
    <row r="185" spans="2:33" ht="36" customHeight="1" x14ac:dyDescent="0.25">
      <c r="B185" s="2" t="s">
        <v>475</v>
      </c>
      <c r="C185" s="108">
        <f>SUM(C183:C184)</f>
        <v>0</v>
      </c>
    </row>
    <row r="186" spans="2:33" ht="36" customHeight="1" x14ac:dyDescent="0.25"/>
  </sheetData>
  <hyperlinks>
    <hyperlink ref="AA25" r:id="rId1" display="https://www.whiskybase.com/whiskies/whisky/171643/balcones-03-year-old" xr:uid="{25CBF3C5-8CCC-46D2-B51D-5197F17A6FB6}"/>
    <hyperlink ref="AA31" r:id="rId2" display="https://www.whiskybase.com/whiskies/whisky/203185/balcones-texas-rye" xr:uid="{E17B94E9-A734-411B-8684-1DFBEA0F888F}"/>
    <hyperlink ref="AA50" r:id="rId3" display="https://www.whiskybase.com/whiskies/whisky/185222/bruichladdich-the-classic-laddie" xr:uid="{C2AB28B5-CB09-4DD6-BDAE-0247B678C8D4}"/>
    <hyperlink ref="AA51" r:id="rId4" display="https://www.whiskybase.com/whiskies/whisky/208323/buffalo-trace-single-barrel-select" xr:uid="{0BD7C238-2CCF-425A-9281-72ADC24166F2}"/>
    <hyperlink ref="AA52" r:id="rId5" display="https://www.whiskybase.com/whiskies/whisky/101495/bunnahabhain-12-year-old" xr:uid="{65068F61-E537-4654-88D6-D1C994C7EA81}"/>
    <hyperlink ref="AA61" r:id="rId6" display="https://www.whiskybase.com/whiskies/whisky/18743/bushmills-original" xr:uid="{DC909955-D02C-49F1-9F91-D2A57CF6A163}"/>
    <hyperlink ref="AA70" r:id="rId7" display="https://www.whiskybase.com/whiskies/whisky/57960/craigellachie-13-year-old" xr:uid="{EA8E1CEB-EB0E-464C-9BF0-52E81010C696}"/>
    <hyperlink ref="AA122" r:id="rId8" display="https://www.whiskybase.com/whiskies/whisky/179778/knob-creek-09-year-old" xr:uid="{EF7A00A5-ED1A-4741-A368-004061EBB331}"/>
    <hyperlink ref="AA123" r:id="rId9" display="https://www.whiskybase.com/whiskies/whisky/51469/lagavulin-16-year-old" xr:uid="{D7D69534-2FDA-4C61-A737-48119C7995DB}"/>
    <hyperlink ref="AA134" r:id="rId10" display="https://www.whiskybase.com/whiskies/whisky/183613/makers-mark-46-red-wax" xr:uid="{7A51B428-FE5F-41CB-9947-3BDAC214CA53}"/>
    <hyperlink ref="AA145" r:id="rId11" display="https://www.whiskybase.com/whiskies/whisky/112320/port-charlotte-10-year-old" xr:uid="{FC7C3AE3-E374-4CE1-8154-8B81DE937687}"/>
    <hyperlink ref="AA151" r:id="rId12" display="https://www.whiskybase.com/whiskies/whisky/194770/redbreast-12-year-old" xr:uid="{E98C1778-5BD6-4E6F-85CA-4BB08D8746BF}"/>
    <hyperlink ref="AA152" r:id="rId13" display="https://www.whiskybase.com/whiskies/whisky/195242/redbreast-21-year-old" xr:uid="{CBEDC031-2B7A-476A-9286-8E958943F578}"/>
    <hyperlink ref="AA27" r:id="rId14" display="https://www.whiskybase.com/whiskies/whisky/214759/balcones-mirador" xr:uid="{F2521F70-BAF4-4ED2-AAA6-51335F6A6566}"/>
    <hyperlink ref="AA32" r:id="rId15" display="https://www.whiskybase.com/whiskies/whisky/216972/balcones-zz-top" xr:uid="{BF747648-1B6A-4DD6-A4ED-B6949BF240C2}"/>
    <hyperlink ref="AA53" r:id="rId16" display="https://www.whiskybase.com/whiskies/whisky/194125/bunnahabhain-12-year-old" xr:uid="{9C029078-91B1-468C-BB84-891FEA3418FA}"/>
    <hyperlink ref="AA149" r:id="rId17" display="https://www.whiskybase.com/whiskies/whisky/192625/rebel-bourbon-tawny-port-finish" xr:uid="{706FD1C9-3A09-4BEF-ACD5-2632A01B381A}"/>
    <hyperlink ref="AA167" r:id="rId18" display="https://www.whiskybase.com/whiskies/whisky/188545/the-whistler-the-good-the-bad-and-the-smoky" xr:uid="{E2A54B7D-0EDD-4DB5-9448-7AAC9C10B32C}"/>
    <hyperlink ref="AA60" r:id="rId19" display="https://www.whiskybase.com/whiskies/whisky/190375/bunnahabhain-2011-aonadh" xr:uid="{916C6369-0260-49C5-A9A4-D2736A4604C1}"/>
    <hyperlink ref="AA169" r:id="rId20" display="https://www.whiskybase.com/whiskies/whisky/129707/tobermory-12-year-old" xr:uid="{C1172B51-DDCD-4358-A193-DB46240EA561}"/>
    <hyperlink ref="AA174" r:id="rId21" display="https://www.whiskybase.com/whiskies/whisky/174222/tullibardine-225" xr:uid="{BF97BF02-77B5-4B31-B297-644AEB325834}"/>
    <hyperlink ref="AA115" r:id="rId22" display="https://www.whiskybase.com/whiskies/whisky/230103/kilchoman-sanaig" xr:uid="{1AF98F72-56E1-499E-82C4-74DA51B92E01}"/>
    <hyperlink ref="AA117" r:id="rId23" display="https://www.whiskybase.com/whiskies/whisky/197910/kilchoman-2012" xr:uid="{877E5159-9713-4C1F-90D6-1541075346D6}"/>
    <hyperlink ref="AA30" r:id="rId24" display="https://www.whiskybase.com/whiskies/whisky/212006/balcones-texas-pot-still-bourbon" xr:uid="{94DBE4DF-9E02-4D7F-AF86-E281FF2A3DA1}"/>
    <hyperlink ref="AA156" r:id="rId25" display="https://www.whiskybase.com/whiskies/whisky/224102/royal-brackla-12-year-old" xr:uid="{0111139B-9BFB-46A9-BE56-BD79E991C480}"/>
    <hyperlink ref="AA29" r:id="rId26" display="https://www.whiskybase.com/whiskies/whisky/171644/balcones-03-year-old" xr:uid="{E4B98584-FB17-4762-A83E-592848053374}"/>
    <hyperlink ref="AA36" r:id="rId27" location="whisky-note-holder" display="https://www.whiskybase.com/whiskies/whisky/216314/benromach-10-year-old - whisky-note-holder" xr:uid="{2DE239FE-75F2-4D91-A204-DAF5C232C684}"/>
    <hyperlink ref="AA114" r:id="rId28" display="https://www.whiskybase.com/whiskies/whisky/209200/kilchoman-machir-bay" xr:uid="{BC13B706-42BE-4A43-99E0-91CAF29233BE}"/>
    <hyperlink ref="AA180" r:id="rId29" display="https://www.whiskybase.com/whiskies/whisky/231242/woodford-reserve-barrel-finish-select" xr:uid="{7EF2B47D-4CB6-407A-A554-86ABEC1B4FD4}"/>
    <hyperlink ref="AA19" r:id="rId30" display="https://www.whiskybase.com/whiskies/whisky/249924/a-tennessee-distillery-2016-wmc" xr:uid="{8F262F20-F2B7-48AB-A991-6F36E81F7F2D}"/>
    <hyperlink ref="AA34" r:id="rId31" display="https://www.whiskybase.com/whiskies/whisky/75524/benriach-curiositas" xr:uid="{EEC60209-5C80-4184-B8FE-1D10C32C951A}"/>
    <hyperlink ref="AA62" r:id="rId32" display="https://www.whiskybase.com/whiskies/whisky/237002/campbeltown-loch-blended-malt-scotch-whisky" xr:uid="{BF0328EB-DC98-436D-8FFF-9FA0AB21A214}"/>
    <hyperlink ref="AA135" r:id="rId33" display="https://www.whiskybase.com/whiskies/whisky/24709/mellow-corn-04-year-old" xr:uid="{A710AEA7-83B2-4B44-9F12-6FF467AB263A}"/>
    <hyperlink ref="AA165" r:id="rId34" display="https://www.whiskybase.com/whiskies/whisky/226335/teerenpeli-savu" xr:uid="{20055119-8945-4C61-A3DE-2EB67FCCF8E5}"/>
    <hyperlink ref="AA59" r:id="rId35" display="https://www.whiskybase.com/whiskies/whisky/101979/bunnahabhain-08-year-old-gm" xr:uid="{F65938DA-74BE-44FE-90D4-9E43D8C14C97}"/>
    <hyperlink ref="AA160" r:id="rId36" display="https://www.whiskybase.com/whiskies/whisky/257361/secret-speyside-2009-mm" xr:uid="{917650A8-BABD-4B52-AFD5-19118E56B6F3}"/>
    <hyperlink ref="AA13" r:id="rId37" display="https://www.whiskybase.com/whiskies/whisky/241844/arran-10-year-old" xr:uid="{5A54E981-1457-4C64-ABB0-32E41CE2AE6C}"/>
    <hyperlink ref="AA58" r:id="rId38" display="https://www.whiskybase.com/whiskies/whisky/164328/bunnahabhain-2014-vw-staoisha" xr:uid="{308E3FA6-A114-498B-97C4-448A00F5C917}"/>
    <hyperlink ref="AA136" r:id="rId39" display="https://www.whiskybase.com/whiskies/whisky/260822/millstone-2016" xr:uid="{086D19FD-F9B7-4EB7-9291-57EF8B564FDF}"/>
    <hyperlink ref="AA65" r:id="rId40" display="https://www.whiskybase.com/whiskies/whisky/262852/cley-whisky-2020" xr:uid="{BC3557CD-7217-4D17-A64F-709120340232}"/>
    <hyperlink ref="AA102" r:id="rId41" display="https://www.whiskybase.com/whiskies/whisky/160749/high-west-double-rye" xr:uid="{26F991A3-74E5-4D6E-8B93-5AB106D864AD}"/>
    <hyperlink ref="AA108" r:id="rId42" display="https://www.whiskybase.com/whiskies/whisky/126470/jim-beam-signature-craft" xr:uid="{3B9A5BD1-1DCF-4F4D-B8B2-BA739A21B893}"/>
    <hyperlink ref="AA116" r:id="rId43" display="https://www.whiskybase.com/whiskies/whisky/261916/kilchoman-sanaig" xr:uid="{27221348-BF62-48C9-BE43-9F0F748A809C}"/>
    <hyperlink ref="AA133" r:id="rId44" display="https://www.whiskybase.com/whiskies/whisky/228769/maffia-monkeys-2015-mmo" xr:uid="{3405E2BC-A233-48B2-8852-3F1088C60CD7}"/>
    <hyperlink ref="AA179" r:id="rId45" display="https://www.whiskybase.com/whiskies/whisky/240972/wl-weller-12-year-old" xr:uid="{C28E4D25-64A7-4374-B002-E2C6DB0D1B2B}"/>
    <hyperlink ref="AA177" r:id="rId46" display="https://www.whiskybase.com/whiskies/whisky/183252/wild-turkey-straight-rye-whiskey" xr:uid="{07448B28-9493-477F-B9C1-33E0C0CFF224}"/>
    <hyperlink ref="AA154" r:id="rId47" display="https://www.whiskybase.com/whiskies/whisky/249972/reservoir-maison-de-cuivre" xr:uid="{8AA6398C-4234-438B-B8E1-1D4B0C1C09F9}"/>
    <hyperlink ref="AA39" r:id="rId48" display="https://www.whiskybase.com/whiskies/whisky/266435/blended-malt-scotch-whisky-1995-mm" xr:uid="{1F750598-2FAE-4107-A0B7-26F6A5F28B47}"/>
    <hyperlink ref="AA40" r:id="rId49" display="https://www.whiskybase.com/whiskies/whisky/266436/blended-malt-scotch-whisky-1995-mm" xr:uid="{C96EFE2A-0F07-4E92-A25B-6C122811012F}"/>
    <hyperlink ref="AA41" r:id="rId50" display="https://www.whiskybase.com/whiskies/whisky/266265/blended-malt-scotch-whisky-1995-mm" xr:uid="{A70BE7D5-C3C2-45B6-B75C-B3F51FDAB079}"/>
    <hyperlink ref="AA42" r:id="rId51" display="https://www.whiskybase.com/whiskies/whisky/267284/blended-malt-scotch-whisky-1995-mm" xr:uid="{C280A718-29F5-421A-865E-B2DB48F96E07}"/>
    <hyperlink ref="AA141" r:id="rId52" display="https://www.whiskybase.com/whiskies/whisky/120167/old-ezra-07-year-old" xr:uid="{0124F54F-6C6C-4145-9167-002BC1A11EF0}"/>
    <hyperlink ref="AA26" r:id="rId53" display="https://www.whiskybase.com/whiskies/whisky/225296/balcones-eclipse" xr:uid="{375B2E23-2AB3-4628-9FD5-D9EC98D18F35}"/>
    <hyperlink ref="AA162" r:id="rId54" display="https://www.whiskybase.com/whiskies/whisky/270785/springbank-15-year-old" xr:uid="{38A7E4E9-001C-4E54-8781-573890691A75}"/>
    <hyperlink ref="AA157" r:id="rId55" display="https://www.whiskybase.com/whiskies/whisky/268372/single-malt-scotch-whisky-2013-smws" xr:uid="{93C7849C-0AA9-45B6-AEBC-9DEDF07069D1}"/>
    <hyperlink ref="AA35" r:id="rId56" display="https://www.whiskybase.com/whiskies/whisky/177838/benriach-smoke-season" xr:uid="{A415CC18-F926-4542-8C41-D15579BA11F8}"/>
    <hyperlink ref="AA68" r:id="rId57" display="https://www.whiskybase.com/whiskies/whisky/190977/the-spice-tree-the-signature-range-cb" xr:uid="{E5AE4E4A-6E82-41B3-BCB6-014434869CE6}"/>
    <hyperlink ref="AA148" r:id="rId58" display="https://www.whiskybase.com/whiskies/whisky/260981" xr:uid="{277597D8-D4DD-4AAB-BAF6-A649E11E6039}"/>
    <hyperlink ref="AA76" r:id="rId59" display="https://www.whiskybase.com/whiskies/whisky/135462/deanston-2006" xr:uid="{047A68F2-CEE6-494E-B816-53DE11D4C115}"/>
    <hyperlink ref="AA10" r:id="rId60" display="https://www.whiskybase.com/whiskies/whisky/272964" xr:uid="{00612628-F0BB-4529-8ECC-E8D99D328DD5}"/>
    <hyperlink ref="AA12" r:id="rId61" display="https://www.whiskybase.com/whiskies/whisky/276923" xr:uid="{85C4EC5B-CF96-427A-B145-D8D857BD120B}"/>
    <hyperlink ref="AA33" r:id="rId62" display="https://www.whiskybase.com/whiskies/whisky/236709/ben-nevis-10-year-old" xr:uid="{F7E90AD2-1DF9-4EFB-B8A0-DE2A8E7EF38A}"/>
    <hyperlink ref="AA138" r:id="rId63" display="https://www.whiskybase.com/whiskies/whisky/244721/blue-spot-07-year-old" xr:uid="{659B5C0F-A052-4C0B-8AAE-2449065D31ED}"/>
    <hyperlink ref="AA166" r:id="rId64" display="https://www.whiskybase.com/whiskies/whisky/276399" xr:uid="{62FCBE64-F200-422B-800F-8C74AA8C2F46}"/>
    <hyperlink ref="AA175" r:id="rId65" display="https://www.whiskybase.com/whiskies/whisky/32193/single-malt-whisky" xr:uid="{C6AD22F0-B5D4-4CF2-9FE7-32084A1B6E9D}"/>
    <hyperlink ref="AA124" r:id="rId66" display="https://www.whiskybase.com/whiskies/whisky/279436" xr:uid="{B8DDD726-3E12-4A10-88F7-9924DB80EC51}"/>
    <hyperlink ref="AA101" r:id="rId67" display="https://www.whiskybase.com/whiskies/whisky/277986" xr:uid="{88477502-46C5-43CB-B34A-66CF955BDDA5}"/>
    <hyperlink ref="AA24" r:id="rId68" display="https://www.whiskybase.com/whiskies/whisky/130529/aultmore-2009-vw" xr:uid="{8E07A268-7816-48C9-B214-9035F9990BE2}"/>
    <hyperlink ref="AA45" r:id="rId69" display="https://www.whiskybase.com/whiskies/whisky/220160/blood-oath-pact-no-8" xr:uid="{4A41D7C0-7B91-4A7A-A1D6-A0D716BD568F}"/>
    <hyperlink ref="AA93" r:id="rId70" display="https://www.whiskybase.com/whiskies/whisky/245871/glendullan-2008-smws-8426" xr:uid="{CD8EA8F7-D6E7-4D1B-8DBC-F362A3FF1E56}"/>
    <hyperlink ref="AA92" r:id="rId71" display="https://www.whiskybase.com/whiskies/whisky/223464/glendronach-15-year-old" xr:uid="{5DD66242-32AA-4F84-BD92-76A413FF9AB8}"/>
    <hyperlink ref="AA94" r:id="rId72" display="https://www.whiskybase.com/whiskies/whisky/275991" xr:uid="{C575DDBA-431C-4855-AD83-7A1581BBF002}"/>
    <hyperlink ref="AA98" r:id="rId73" display="https://www.whiskybase.com/whiskies/whisky/239558/glen-elgin-2007-smws-8587" xr:uid="{A98439EC-ECA8-4900-BD4B-E08785C8D348}"/>
    <hyperlink ref="AA99" r:id="rId74" location="whisky-community" display="https://www.whiskybase.com/whiskies/whisky/42981/glenfarclas-10-year-old - whisky-community" xr:uid="{2C685698-8AC9-4CD1-87BE-B3A8F6E1A8E2}"/>
    <hyperlink ref="AA150" r:id="rId75" display="https://www.whiskybase.com/whiskies/whisky/275238" xr:uid="{CE76A623-7321-413D-91F2-C4E50A3C2217}"/>
    <hyperlink ref="AA173" r:id="rId76" display="https://www.whiskybase.com/whiskies/whisky/247309/tormore-2006-smws-10543" xr:uid="{CC87F7AB-D4DB-4421-B77E-F2178B511927}"/>
    <hyperlink ref="AA16" r:id="rId77" display="https://www.whiskybase.com/whiskies/whisky/100544" xr:uid="{4C7C8F86-4FDA-431A-8C3A-63AE93A4AE56}"/>
    <hyperlink ref="AA11" r:id="rId78" display="https://www.whiskybase.com/whiskies/whisky/281995" xr:uid="{D537DCF7-6E72-477C-8B46-05FF263CF216}"/>
    <hyperlink ref="AA126" r:id="rId79" display="https://www.whiskybase.com/whiskies/whisky/138701" xr:uid="{AF670C0A-98C1-4F77-AC6E-6F6FC097F0FC}"/>
    <hyperlink ref="AA139" r:id="rId80" display="https://www.whiskybase.com/whiskies/whisky/239704" xr:uid="{DB4A95B4-27B9-465D-ABBD-CD240B7E7D1C}"/>
    <hyperlink ref="AA144" r:id="rId81" display="https://www.whiskybase.com/whiskies/whisky/240155" xr:uid="{44DBC690-1F60-4E35-8024-CBEE095B9AA0}"/>
    <hyperlink ref="AA113" r:id="rId82" display="https://www.whiskybase.com/whiskies/whisky/222777" xr:uid="{308275D1-82CE-4066-AF07-059563FE66F9}"/>
    <hyperlink ref="AA158" r:id="rId83" display="https://www.whiskybase.com/whiskies/whisky/286740" xr:uid="{5C90F5DE-6687-42DF-B556-81D67AAA65DF}"/>
    <hyperlink ref="AA104" r:id="rId84" display="https://www.whiskybase.com/whiskies/whisky/90020/imperial-1995-mbl" xr:uid="{C0E39B05-547D-4CA1-BA48-56DB996F5067}"/>
    <hyperlink ref="AA64" r:id="rId85" display="https://www.whiskybase.com/whiskies/whisky/289989/cley-whisky-2021" xr:uid="{E4F86A2F-E0CF-4DC1-854A-169BF22720FC}"/>
    <hyperlink ref="AA127" r:id="rId86" display="https://www.whiskybase.com/whiskies/whisky/288399" xr:uid="{86A945F9-F1A1-4B66-88A0-DD20E7ECBB23}"/>
    <hyperlink ref="AA142" r:id="rId87" display="https://www.whiskybase.com/whiskies/whisky/288579" xr:uid="{9EB95E6B-BFBC-4ED5-BBEF-E07392288CA8}"/>
    <hyperlink ref="AA143" r:id="rId88" display="https://www.whiskybase.com/whiskies/whisky/288578" xr:uid="{3A40302C-66CA-411E-8887-A8268CEAFA58}"/>
    <hyperlink ref="AA90" r:id="rId89" display="https://www.whiskybase.com/whiskies/whisky/258807" xr:uid="{97D4B819-3B34-4A48-8E41-E8EB8CD97E69}"/>
    <hyperlink ref="AA49" r:id="rId90" display="https://www.whiskybase.com/whiskies/whisky/241202/bruichladdich-2014" xr:uid="{AC7956C8-B4E1-4BCC-B3B0-C02F095AEF11}"/>
    <hyperlink ref="AA91" r:id="rId91" display="https://www.whiskybase.com/whiskies/whisky/169396" xr:uid="{1329CA89-F179-4BD7-8042-B19452D64128}"/>
    <hyperlink ref="AA85" r:id="rId92" display="https://www.whiskybase.com/whiskies/whisky/164468/elijah-craig-toasted-barrel" xr:uid="{21B5E0A5-9C8C-4033-B5A7-51DFC730F383}"/>
    <hyperlink ref="AA176" r:id="rId93" display="https://www.whiskybase.com/whiskies/whisky/118686/wild-turkey-rare-breed" xr:uid="{9CA6A77E-A517-4105-8132-4EF7794FD304}"/>
    <hyperlink ref="AA163" r:id="rId94" display="https://www.whiskybase.com/whiskies/whisky/272577" xr:uid="{107463D8-2A7E-4DBC-899D-975BEE6EB1DB}"/>
    <hyperlink ref="AA103" r:id="rId95" display="https://www.whiskybase.com/whiskies/whisky/272579" xr:uid="{BE4067E4-2FAF-4E40-8CD2-E1CBE1E104E7}"/>
    <hyperlink ref="AA125" r:id="rId96" display="https://www.whiskybase.com/whiskies/whisky/278836" xr:uid="{88B5B7A5-7B59-44D0-9332-41ECDEF080B9}"/>
    <hyperlink ref="AA37" r:id="rId97" display="https://www.whiskybase.com/whiskies/whisky/267934/benromach-2012" xr:uid="{108FA4E8-71E8-4E8A-8ED6-4E18C6438A13}"/>
    <hyperlink ref="AA22" r:id="rId98" display="https://www.whiskybase.com/whiskies/whisky/281820" xr:uid="{C8E64632-F6D0-4E20-9B03-827D8B0C959F}"/>
    <hyperlink ref="AA48" r:id="rId99" display="https://www.whiskybase.com/whiskies/whisky/95599" xr:uid="{1A2E2DF9-65AC-4ED2-8C5A-B234B412E339}"/>
    <hyperlink ref="AA147" r:id="rId100" display="https://www.whiskybase.com/whiskies/whisky/113046" xr:uid="{1677B286-B557-4025-AA0E-E6A0B0102DCA}"/>
    <hyperlink ref="AA107" r:id="rId101" display="https://www.whiskybase.com/whiskies/whisky/287332" xr:uid="{3FE1F149-A969-46ED-995E-BFF77D9AD677}"/>
    <hyperlink ref="AA106" r:id="rId102" display="https://www.whiskybase.com/whiskies/whisky/294381" xr:uid="{BE56DD6D-8646-4576-A114-B8D2D9C07C44}"/>
    <hyperlink ref="AA38" r:id="rId103" display="https://www.whiskybase.com/whiskies/whisky/262201?" xr:uid="{B1423F62-C65D-4850-9A7B-F29282C2223A}"/>
    <hyperlink ref="AA137" r:id="rId104" display="https://www.whiskybase.com/whiskies/whisky/293205/milroys-1994-soh" xr:uid="{3ECF037D-99E9-4D20-A70F-F1303B31464B}"/>
    <hyperlink ref="AA95" r:id="rId105" display="https://www.whiskybase.com/whiskies/whisky/275639" xr:uid="{F5E0FFFA-6404-4795-ADE5-E8DDDBA3AFF6}"/>
    <hyperlink ref="AA96" r:id="rId106" display="https://www.whiskybase.com/whiskies/whisky/275638" xr:uid="{D674D896-A08D-4B28-8EE4-63501CA11787}"/>
    <hyperlink ref="AA88" r:id="rId107" display="https://www.whiskybase.com/whiskies/whisky/262287" xr:uid="{5623945C-62AC-40A9-A061-C21094A1F607}"/>
    <hyperlink ref="AA87" r:id="rId108" display="https://www.whiskybase.com/whiskies/whisky/264893" xr:uid="{10D355ED-0800-4573-AEF9-5E0ACC4304C6}"/>
    <hyperlink ref="AA15" r:id="rId109" display="https://www.whiskybase.com/whiskies/whisky/60093" xr:uid="{2BB3694D-B012-498D-90A1-A32EBA86273F}"/>
    <hyperlink ref="AA17" r:id="rId110" display="https://www.whiskybase.com/whiskies/whisky/264971" xr:uid="{67D2C742-3494-4C27-A478-254EB5A0C572}"/>
    <hyperlink ref="AA18" r:id="rId111" display="https://www.whiskybase.com/whiskies/whisky/294022" xr:uid="{8E5E6D03-BD68-48E7-AE11-11CFD3277A6A}"/>
    <hyperlink ref="AA168" r:id="rId112" display="https://www.whiskybase.com/whiskies/whisky/291246" xr:uid="{66CD117D-65CD-4443-BB9B-1C45D824A8BA}"/>
    <hyperlink ref="AA21" r:id="rId113" display="https://www.whiskybase.com/whiskies/whisky/293987/outlaw-bourbon-2016-tdrm" xr:uid="{119F11AF-C96E-48CF-8275-CCF6AEF77015}"/>
    <hyperlink ref="AA47" r:id="rId114" display="https://www.whiskybase.com/whiskies/whisky/295982/10-year-old" xr:uid="{644722AF-6D52-42B8-9FA1-8898086F34AA}"/>
    <hyperlink ref="AA81" r:id="rId115" display="https://www.whiskybase.com/whiskies/whisky/293566" xr:uid="{0F0594EB-A5FA-4A3E-8FA6-6C6159F5E31D}"/>
    <hyperlink ref="AA83" r:id="rId116" display="https://www.whiskybase.com/whiskies/whisky/238912" xr:uid="{7AB13192-B36C-4097-B709-3F7BC6F20640}"/>
    <hyperlink ref="AA82" r:id="rId117" display="https://www.whiskybase.com/whiskies/whisky/93475/deanston-virgin-oak" xr:uid="{26AC0CA0-28E7-432B-8EEE-838940FF4164}"/>
    <hyperlink ref="AA77" r:id="rId118" display="https://www.whiskybase.com/whiskies/whisky/190372" xr:uid="{4EB05583-B050-4550-835C-729A4B0908DD}"/>
    <hyperlink ref="AA73" r:id="rId119" display="https://www.whiskybase.com/whiskies/whisky/218091" xr:uid="{AC14E5CB-901F-45EB-A6CA-50A661EB1C71}"/>
    <hyperlink ref="AA74" r:id="rId120" display="https://www.whiskybase.com/whiskies/whisky/136412" xr:uid="{24E6B068-FE9F-4C8A-B79E-2509F720A769}"/>
    <hyperlink ref="AA72" r:id="rId121" display="https://www.whiskybase.com/whiskies/whisky/296976" xr:uid="{0499C026-783D-4F30-8AF1-0E8AFA528430}"/>
    <hyperlink ref="AA63" r:id="rId122" display="https://www.whiskybase.com/whiskies/whisky/39896" xr:uid="{D89B4FFF-C6CA-4487-9B32-F7633F251A40}"/>
    <hyperlink ref="AA100" r:id="rId123" display="https://www.whiskybase.com/whiskies/whisky/264707" xr:uid="{AA02E010-F967-4371-95C2-20658FDF3987}"/>
    <hyperlink ref="AA44" r:id="rId124" display="https://www.whiskybase.com/whiskies/whisky/276854" xr:uid="{078C4CD3-B426-4244-9CAF-B9F7696FE51C}"/>
    <hyperlink ref="AA161" r:id="rId125" display="https://www.whiskybase.com/whiskies/whisky/294686/05-year-old" xr:uid="{23228838-3880-408C-BEF6-C641A335ED2F}"/>
    <hyperlink ref="AA132" r:id="rId126" display="https://www.whiskybase.com/whiskies/whisky/293900/100-proof" xr:uid="{D20C2202-33B5-46A5-941A-6BA9C8EBEA8E}"/>
    <hyperlink ref="AA121" r:id="rId127" display="https://www.whiskybase.com/whiskies/whisky/293403" xr:uid="{0C41EDD5-41D7-44CF-8E70-CCA81C574A47}"/>
    <hyperlink ref="AA120" r:id="rId128" display="https://www.whiskybase.com/whiskies/whisky/203463" xr:uid="{472970B8-4FB1-4A5D-89C6-9E204734B105}"/>
    <hyperlink ref="AA118" r:id="rId129" display="https://www.whiskybase.com/whiskies/whisky/165933" xr:uid="{1EBD8B12-A1CA-4BC9-BA2B-29450C3A2243}"/>
    <hyperlink ref="AA119" r:id="rId130" display="https://www.whiskybase.com/whiskies/whisky/192398" xr:uid="{4F050E42-5CB6-4870-A609-A5471245E29A}"/>
    <hyperlink ref="AA79" r:id="rId131" display="https://www.whiskybase.com/whiskies/whisky/160254" xr:uid="{FACD0647-5647-4FF9-AFDB-91BDB02B6B3D}"/>
    <hyperlink ref="AA78" r:id="rId132" display="https://www.whiskybase.com/whiskies/whisky/298532/2008-vk" xr:uid="{C726D191-4553-4DCE-ADC5-4BE3AD480866}"/>
    <hyperlink ref="AA105" r:id="rId133" display="https://www.whiskybase.com/whiskies/whisky/240906" xr:uid="{91B61FCF-B0FC-4E14-A078-3D17415D8959}"/>
    <hyperlink ref="AA56" r:id="rId134" display="https://www.whiskybase.com/whiskies/whisky/121130" xr:uid="{205B188E-9324-448C-9981-E56F9DA5D5C2}"/>
    <hyperlink ref="AA57" r:id="rId135" display="https://www.whiskybase.com/whiskies/whisky/232504" xr:uid="{59916BC7-6C9A-4C7C-88B6-A207E17490E1}"/>
    <hyperlink ref="AA54" r:id="rId136" display="https://www.whiskybase.com/whiskies/whisky/297574" xr:uid="{781D3B2E-99AC-4B66-A9FB-ED4F73967505}"/>
    <hyperlink ref="AA55" r:id="rId137" display="https://www.whiskybase.com/whiskies/whisky/298634/bunnahabhain-2008" xr:uid="{669BBFBE-5150-4235-8BF5-FEC224047C68}"/>
    <hyperlink ref="AA9" r:id="rId138" display="https://www.whiskybase.com/whiskies/whisky/286456" xr:uid="{EF4156BE-069F-4522-8562-EFCAB1239BD4}"/>
    <hyperlink ref="AA6" r:id="rId139" display="https://www.whiskybase.com/whiskies/whisky/294586" xr:uid="{34F398D2-D167-4EAE-8422-AC3916FDA073}"/>
    <hyperlink ref="AA7" r:id="rId140" display="https://www.whiskybase.com/whiskies/whisky/294587" xr:uid="{5856FE10-F821-4BB1-B63D-993C6BFBFF6A}"/>
    <hyperlink ref="AA14" r:id="rId141" display="https://www.whiskybase.com/whiskies/whisky/285519" xr:uid="{14542CE1-1DE4-4E7F-A67F-2B610A84B79A}"/>
    <hyperlink ref="AA159" r:id="rId142" display="https://www.whiskybase.com/whiskies/whisky/294393" xr:uid="{009613B1-4CC2-468D-9947-697F4B802DE6}"/>
    <hyperlink ref="AA69" r:id="rId143" display="https://www.whiskybase.com/nl/whiskies/whisky/257109" xr:uid="{0C1AF513-7E4D-447D-B552-42A48A23C151}"/>
    <hyperlink ref="AA20" r:id="rId144" display="https://www.whiskybase.com/nl/whiskies/whisky/297939" xr:uid="{975F9BA6-6816-4183-99BA-DEB9A89A1AB8}"/>
    <hyperlink ref="AA164" r:id="rId145" display="https://www.whiskybase.com/whiskies/whisky/288986" xr:uid="{7D1736EC-FFE7-4330-BEDC-EDFCE105EE28}"/>
    <hyperlink ref="AA43" r:id="rId146" display="https://www.whiskybase.com/nl/whiskies/whisky/276671/blended-malt-scotch-whisky-2015-nss" xr:uid="{871F4697-929B-4491-B34F-43E40D2A49F6}"/>
    <hyperlink ref="AA97" r:id="rId147" display="https://www.whiskybase.com/nl/whiskies/whisky/300916" xr:uid="{19633588-9228-4BFC-8E29-353FB83E4B56}"/>
    <hyperlink ref="AA140" r:id="rId148" display="https://www.whiskybase.com/nl/whiskies/whisky/281082" xr:uid="{52866274-08D8-43F8-B4F8-C62CF5970795}"/>
    <hyperlink ref="AA178" r:id="rId149" display="https://www.whiskybase.com/nl/whiskies/whisky/300790" xr:uid="{D21DB35E-B307-4962-8015-CD53FFCF309F}"/>
    <hyperlink ref="AA131" r:id="rId150" display="https://www.whiskybase.com/nl/whiskies/whisky/302438" xr:uid="{19533EB8-C7F9-410F-A5E9-71827F7CEC2B}"/>
    <hyperlink ref="AA71" r:id="rId151" display="https://www.whiskybase.com/nl/whiskies/whisky/296872" xr:uid="{CA9428B6-A94A-4305-9722-63EB8DD65E54}"/>
    <hyperlink ref="AA130" r:id="rId152" display="https://www.whiskybase.com/nl/whiskies/whisky/299781" xr:uid="{76B5AE57-BB42-4999-84FE-B6AFC85D39E9}"/>
    <hyperlink ref="AA5" r:id="rId153" display="https://www.whiskybase.com/nl/whiskies/whisky/66846" xr:uid="{2277471A-9D75-4A07-AFFE-886CB7D95E2F}"/>
    <hyperlink ref="AA155" r:id="rId154" display="https://www.whiskybase.com/nl/whiskies/whisky/301765" xr:uid="{2D758B47-3354-45F8-863F-6505A6F36F6C}"/>
    <hyperlink ref="AA46" r:id="rId155" display="https://www.whiskybase.com/nl/whiskies/whisky/301240" xr:uid="{7773506D-F1B5-4D08-82F5-158000B9E11D}"/>
    <hyperlink ref="AA109" r:id="rId156" display="https://www.whiskybase.com/nl/whiskies/whisky/238713" xr:uid="{0318FB2D-BD6A-492D-8E30-F7A0424AEABD}"/>
    <hyperlink ref="AA146" r:id="rId157" display="https://www.whiskybase.com/whiskies/whisky/262939" xr:uid="{3949E664-3027-410C-AAAF-614BE646FA9B}"/>
    <hyperlink ref="AA80" r:id="rId158" display="https://www.whiskybase.com/nl/whiskies/whisky/299150" xr:uid="{B94B1D56-8F18-4611-8377-F1205D86B156}"/>
    <hyperlink ref="AA75" r:id="rId159" display="https://www.whiskybase.com/whiskies/whisky/162756" xr:uid="{1A3FE164-4201-4760-99C4-7C8D78993CE3}"/>
    <hyperlink ref="AA84" r:id="rId160" display="https://www.whiskybase.com/nl/whiskies/whisky/284400" xr:uid="{88BCD913-8457-44B8-83A6-FE3E51EC3D40}"/>
    <hyperlink ref="AA86" r:id="rId161" display="https://www.whiskybase.com/nl/whiskies/whisky/161570" xr:uid="{DD55E332-32B0-4C40-9408-3B426186CC6F}"/>
    <hyperlink ref="AA23" r:id="rId162" display="https://www.whiskybase.com/nl/whiskies/whisky/302439" xr:uid="{6767BE23-9CA2-47EE-8365-85D6995D179A}"/>
    <hyperlink ref="AA111" r:id="rId163" display="https://www.whiskybase.com/nl/whiskies/whisky/283344/kilchoman-11-year-old" xr:uid="{B505B7A6-A5BE-48D6-B354-8A5346FF116A}"/>
    <hyperlink ref="AA112" r:id="rId164" display="https://www.whiskybase.com/nl/whiskies/whisky/270551" xr:uid="{9D846E41-BBF5-47BC-AB23-A7F91A3F73FF}"/>
    <hyperlink ref="AA8" r:id="rId165" display="https://www.whiskybase.com/nl/whiskies/whisky/300150" xr:uid="{A5D623B4-4F39-4212-990C-B962896A0275}"/>
    <hyperlink ref="AA128" r:id="rId166" display="https://www.whiskybase.com/whiskies/whisky/161826" xr:uid="{5F32DA20-9AFA-49EA-9032-B5FEE571A085}"/>
    <hyperlink ref="AA129" r:id="rId167" display="https://www.whiskybase.com/whiskies/whisky/169529" xr:uid="{70E3BD53-A9B8-428B-9896-022DA80B96AD}"/>
    <hyperlink ref="AA172" r:id="rId168" display="https://www.whiskybase.com/nl/whiskies/whisky/281139" xr:uid="{ECB33E62-887B-4AAB-BA1D-2A2EC885AFFD}"/>
    <hyperlink ref="AA171" r:id="rId169" display="https://www.whiskybase.com/nl/whiskies/whisky/202726" xr:uid="{FF1809E8-DED0-4212-804C-7B9E7778B25E}"/>
    <hyperlink ref="AA170" r:id="rId170" display="https://www.whiskybase.com/nl/whiskies/whisky/108178" xr:uid="{E69D4182-1246-4427-98FE-69C7595344C8}"/>
  </hyperlinks>
  <pageMargins left="0.7" right="0.7" top="0.75" bottom="0.75" header="0.3" footer="0.3"/>
  <pageSetup paperSize="9" orientation="portrait" horizontalDpi="4294967293" verticalDpi="0" r:id="rId17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6350F-C0A3-41D9-B8AA-784FF92722A7}">
  <sheetPr codeName="Sheet2"/>
  <dimension ref="B1:AI40"/>
  <sheetViews>
    <sheetView showGridLines="0" zoomScaleNormal="100" workbookViewId="0">
      <pane xSplit="3" ySplit="4" topLeftCell="D5" activePane="bottomRight" state="frozen"/>
      <selection pane="topRight" activeCell="D1" sqref="D1"/>
      <selection pane="bottomLeft" activeCell="A3" sqref="A3"/>
      <selection pane="bottomRight" activeCell="B2" sqref="B2"/>
    </sheetView>
  </sheetViews>
  <sheetFormatPr defaultColWidth="10.7109375" defaultRowHeight="15.75" x14ac:dyDescent="0.25"/>
  <cols>
    <col min="1" max="1" width="2" style="1" customWidth="1"/>
    <col min="2" max="2" width="19.140625" style="2" bestFit="1" customWidth="1"/>
    <col min="3" max="3" width="44.7109375" style="2" bestFit="1" customWidth="1"/>
    <col min="4" max="6" width="8.85546875" style="3" customWidth="1"/>
    <col min="7" max="7" width="18.42578125" style="4" bestFit="1" customWidth="1"/>
    <col min="8" max="8" width="13.42578125" style="6" bestFit="1" customWidth="1"/>
    <col min="9" max="9" width="8.85546875" style="3" customWidth="1"/>
    <col min="10" max="10" width="10.42578125" style="3" bestFit="1" customWidth="1"/>
    <col min="11" max="11" width="8.85546875" style="3" customWidth="1"/>
    <col min="12" max="12" width="13.42578125" style="3" bestFit="1" customWidth="1"/>
    <col min="13" max="13" width="14.42578125" style="3" customWidth="1"/>
    <col min="14" max="14" width="13.140625" style="3" customWidth="1"/>
    <col min="15" max="17" width="11.7109375" style="7" bestFit="1" customWidth="1"/>
    <col min="18" max="18" width="11.7109375" style="6" customWidth="1"/>
    <col min="19" max="21" width="5.7109375" style="9" customWidth="1"/>
    <col min="22" max="24" width="11.7109375" style="7" customWidth="1"/>
    <col min="25" max="25" width="4.42578125" style="1" customWidth="1"/>
    <col min="26" max="26" width="24.7109375" style="3" customWidth="1"/>
    <col min="27" max="16384" width="10.7109375" style="1"/>
  </cols>
  <sheetData>
    <row r="1" spans="2:28" ht="9" customHeight="1" x14ac:dyDescent="0.25"/>
    <row r="2" spans="2:28" s="10" customFormat="1" ht="24" customHeight="1" x14ac:dyDescent="0.25">
      <c r="B2" s="11" t="s">
        <v>0</v>
      </c>
      <c r="C2" s="12" t="s">
        <v>516</v>
      </c>
      <c r="D2" s="14"/>
      <c r="E2" s="13"/>
      <c r="F2" s="13"/>
      <c r="G2" s="15"/>
      <c r="H2" s="16"/>
      <c r="I2" s="13"/>
      <c r="J2" s="13"/>
      <c r="K2" s="17"/>
      <c r="L2" s="14"/>
      <c r="M2" s="14"/>
      <c r="N2" s="14"/>
      <c r="O2" s="19"/>
      <c r="P2" s="19"/>
      <c r="Q2" s="19"/>
      <c r="R2" s="109"/>
      <c r="S2" s="22"/>
      <c r="T2" s="22"/>
      <c r="U2" s="22"/>
      <c r="V2" s="19"/>
      <c r="W2" s="19"/>
      <c r="X2" s="19"/>
      <c r="Y2" s="82"/>
      <c r="Z2" s="110"/>
      <c r="AA2" s="23"/>
      <c r="AB2" s="24"/>
    </row>
    <row r="3" spans="2:28" ht="9" customHeight="1" x14ac:dyDescent="0.25"/>
    <row r="4" spans="2:28" s="25" customFormat="1" ht="35.1" customHeight="1" x14ac:dyDescent="0.25">
      <c r="B4" s="26" t="s">
        <v>1</v>
      </c>
      <c r="C4" s="26" t="s">
        <v>2</v>
      </c>
      <c r="D4" s="26" t="s">
        <v>5</v>
      </c>
      <c r="E4" s="26" t="s">
        <v>6</v>
      </c>
      <c r="F4" s="26" t="s">
        <v>7</v>
      </c>
      <c r="G4" s="27" t="s">
        <v>8</v>
      </c>
      <c r="H4" s="28" t="s">
        <v>476</v>
      </c>
      <c r="I4" s="26" t="s">
        <v>13</v>
      </c>
      <c r="J4" s="26" t="s">
        <v>14</v>
      </c>
      <c r="K4" s="26" t="s">
        <v>15</v>
      </c>
      <c r="L4" s="26" t="s">
        <v>18</v>
      </c>
      <c r="M4" s="26" t="s">
        <v>19</v>
      </c>
      <c r="N4" s="26" t="s">
        <v>20</v>
      </c>
      <c r="O4" s="29" t="s">
        <v>22</v>
      </c>
      <c r="P4" s="29" t="s">
        <v>23</v>
      </c>
      <c r="Q4" s="29" t="s">
        <v>24</v>
      </c>
      <c r="R4" s="28" t="s">
        <v>26</v>
      </c>
      <c r="S4" s="31" t="s">
        <v>27</v>
      </c>
      <c r="T4" s="31" t="s">
        <v>28</v>
      </c>
      <c r="U4" s="31" t="s">
        <v>29</v>
      </c>
      <c r="V4" s="29"/>
      <c r="W4" s="29"/>
      <c r="X4" s="29"/>
      <c r="Y4" s="26"/>
      <c r="Z4" s="26" t="s">
        <v>477</v>
      </c>
    </row>
    <row r="5" spans="2:28" s="61" customFormat="1" ht="36" customHeight="1" x14ac:dyDescent="0.25">
      <c r="B5" s="14" t="s">
        <v>478</v>
      </c>
      <c r="C5" s="62" t="s">
        <v>479</v>
      </c>
      <c r="D5" s="62" t="s">
        <v>479</v>
      </c>
      <c r="E5" s="63" t="s">
        <v>32</v>
      </c>
      <c r="F5" s="62">
        <v>2023</v>
      </c>
      <c r="G5" s="111">
        <v>0.45</v>
      </c>
      <c r="H5" s="65" t="s">
        <v>480</v>
      </c>
      <c r="I5" s="63" t="s">
        <v>32</v>
      </c>
      <c r="J5" s="63" t="s">
        <v>32</v>
      </c>
      <c r="K5" s="66" t="s">
        <v>32</v>
      </c>
      <c r="L5" s="14" t="s">
        <v>481</v>
      </c>
      <c r="M5" s="14" t="s">
        <v>482</v>
      </c>
      <c r="N5" s="14" t="s">
        <v>483</v>
      </c>
      <c r="O5" s="46">
        <v>2.8</v>
      </c>
      <c r="P5" s="46">
        <v>4.0999999999999996</v>
      </c>
      <c r="Q5" s="46">
        <v>7.7</v>
      </c>
      <c r="R5" s="112">
        <v>45839</v>
      </c>
      <c r="S5" s="22"/>
      <c r="T5" s="22"/>
      <c r="U5" s="22"/>
      <c r="V5" s="46">
        <f t="shared" ref="V5:X12" si="0">S5*O5</f>
        <v>0</v>
      </c>
      <c r="W5" s="46">
        <f t="shared" si="0"/>
        <v>0</v>
      </c>
      <c r="X5" s="46">
        <f t="shared" si="0"/>
        <v>0</v>
      </c>
      <c r="Z5" s="89"/>
    </row>
    <row r="6" spans="2:28" s="61" customFormat="1" ht="36" customHeight="1" x14ac:dyDescent="0.25">
      <c r="B6" s="14" t="s">
        <v>478</v>
      </c>
      <c r="C6" s="62" t="s">
        <v>484</v>
      </c>
      <c r="D6" s="62">
        <v>20</v>
      </c>
      <c r="E6" s="63" t="s">
        <v>32</v>
      </c>
      <c r="F6" s="62">
        <v>2024</v>
      </c>
      <c r="G6" s="111">
        <v>0.45</v>
      </c>
      <c r="H6" s="65" t="s">
        <v>485</v>
      </c>
      <c r="I6" s="63" t="s">
        <v>32</v>
      </c>
      <c r="J6" s="63" t="s">
        <v>32</v>
      </c>
      <c r="K6" s="66" t="s">
        <v>32</v>
      </c>
      <c r="L6" s="14" t="s">
        <v>481</v>
      </c>
      <c r="M6" s="14" t="s">
        <v>482</v>
      </c>
      <c r="N6" s="14" t="s">
        <v>483</v>
      </c>
      <c r="O6" s="46">
        <v>2.6</v>
      </c>
      <c r="P6" s="46">
        <v>3.8</v>
      </c>
      <c r="Q6" s="46">
        <v>7.1</v>
      </c>
      <c r="R6" s="112">
        <v>45839</v>
      </c>
      <c r="S6" s="22"/>
      <c r="T6" s="22"/>
      <c r="U6" s="22"/>
      <c r="V6" s="46">
        <f t="shared" si="0"/>
        <v>0</v>
      </c>
      <c r="W6" s="46">
        <f t="shared" si="0"/>
        <v>0</v>
      </c>
      <c r="X6" s="46">
        <f t="shared" si="0"/>
        <v>0</v>
      </c>
      <c r="Z6" s="89"/>
    </row>
    <row r="7" spans="2:28" s="61" customFormat="1" ht="36" customHeight="1" x14ac:dyDescent="0.25">
      <c r="B7" s="14" t="s">
        <v>478</v>
      </c>
      <c r="C7" s="62" t="s">
        <v>486</v>
      </c>
      <c r="D7" s="62">
        <v>40</v>
      </c>
      <c r="E7" s="63" t="s">
        <v>32</v>
      </c>
      <c r="F7" s="62">
        <v>2024</v>
      </c>
      <c r="G7" s="111">
        <v>0.46200000000000002</v>
      </c>
      <c r="H7" s="65" t="s">
        <v>485</v>
      </c>
      <c r="I7" s="63" t="s">
        <v>32</v>
      </c>
      <c r="J7" s="63" t="s">
        <v>32</v>
      </c>
      <c r="K7" s="66" t="s">
        <v>32</v>
      </c>
      <c r="L7" s="14" t="s">
        <v>481</v>
      </c>
      <c r="M7" s="14" t="s">
        <v>482</v>
      </c>
      <c r="N7" s="14" t="s">
        <v>483</v>
      </c>
      <c r="O7" s="46">
        <v>3.6</v>
      </c>
      <c r="P7" s="46">
        <v>5.3</v>
      </c>
      <c r="Q7" s="46">
        <v>10</v>
      </c>
      <c r="R7" s="112">
        <v>45839</v>
      </c>
      <c r="S7" s="22"/>
      <c r="T7" s="22"/>
      <c r="U7" s="22"/>
      <c r="V7" s="46">
        <f t="shared" si="0"/>
        <v>0</v>
      </c>
      <c r="W7" s="46">
        <f t="shared" si="0"/>
        <v>0</v>
      </c>
      <c r="X7" s="46">
        <f t="shared" si="0"/>
        <v>0</v>
      </c>
      <c r="Z7" s="89"/>
    </row>
    <row r="8" spans="2:28" s="61" customFormat="1" ht="36" customHeight="1" x14ac:dyDescent="0.25">
      <c r="B8" s="14" t="s">
        <v>487</v>
      </c>
      <c r="C8" s="62">
        <v>1992</v>
      </c>
      <c r="D8" s="62">
        <v>32</v>
      </c>
      <c r="E8" s="63">
        <v>1992</v>
      </c>
      <c r="F8" s="62">
        <v>2024</v>
      </c>
      <c r="G8" s="111">
        <v>0.47</v>
      </c>
      <c r="H8" s="65" t="s">
        <v>485</v>
      </c>
      <c r="I8" s="63" t="s">
        <v>32</v>
      </c>
      <c r="J8" s="63" t="s">
        <v>32</v>
      </c>
      <c r="K8" s="66" t="s">
        <v>32</v>
      </c>
      <c r="L8" s="14" t="s">
        <v>481</v>
      </c>
      <c r="M8" s="14" t="s">
        <v>482</v>
      </c>
      <c r="N8" s="14" t="s">
        <v>488</v>
      </c>
      <c r="O8" s="46">
        <v>3.1</v>
      </c>
      <c r="P8" s="46">
        <v>4.5</v>
      </c>
      <c r="Q8" s="46">
        <v>8.5</v>
      </c>
      <c r="R8" s="112">
        <v>45839</v>
      </c>
      <c r="S8" s="22"/>
      <c r="T8" s="22"/>
      <c r="U8" s="22"/>
      <c r="V8" s="46">
        <f t="shared" si="0"/>
        <v>0</v>
      </c>
      <c r="W8" s="46">
        <f t="shared" si="0"/>
        <v>0</v>
      </c>
      <c r="X8" s="46">
        <f t="shared" si="0"/>
        <v>0</v>
      </c>
      <c r="Z8" s="89"/>
    </row>
    <row r="9" spans="2:28" s="61" customFormat="1" ht="36" customHeight="1" x14ac:dyDescent="0.25">
      <c r="B9" s="14" t="s">
        <v>489</v>
      </c>
      <c r="C9" s="62">
        <v>1975</v>
      </c>
      <c r="D9" s="62">
        <v>47</v>
      </c>
      <c r="E9" s="63">
        <v>1975</v>
      </c>
      <c r="F9" s="62">
        <v>2022</v>
      </c>
      <c r="G9" s="111">
        <v>0.42</v>
      </c>
      <c r="H9" s="65" t="s">
        <v>490</v>
      </c>
      <c r="I9" s="63" t="s">
        <v>32</v>
      </c>
      <c r="J9" s="63" t="s">
        <v>32</v>
      </c>
      <c r="K9" s="66" t="s">
        <v>32</v>
      </c>
      <c r="L9" s="14" t="s">
        <v>481</v>
      </c>
      <c r="M9" s="14" t="s">
        <v>482</v>
      </c>
      <c r="N9" s="14" t="s">
        <v>483</v>
      </c>
      <c r="O9" s="46">
        <v>3.3</v>
      </c>
      <c r="P9" s="46">
        <v>4.9000000000000004</v>
      </c>
      <c r="Q9" s="46">
        <v>9.1999999999999993</v>
      </c>
      <c r="R9" s="112">
        <v>45839</v>
      </c>
      <c r="S9" s="22"/>
      <c r="T9" s="22"/>
      <c r="U9" s="22"/>
      <c r="V9" s="46">
        <f t="shared" si="0"/>
        <v>0</v>
      </c>
      <c r="W9" s="46">
        <f t="shared" si="0"/>
        <v>0</v>
      </c>
      <c r="X9" s="46">
        <f t="shared" si="0"/>
        <v>0</v>
      </c>
      <c r="Z9" s="89"/>
    </row>
    <row r="10" spans="2:28" s="61" customFormat="1" ht="36" customHeight="1" x14ac:dyDescent="0.25">
      <c r="B10" s="14" t="s">
        <v>491</v>
      </c>
      <c r="C10" s="62">
        <v>1990</v>
      </c>
      <c r="D10" s="62">
        <v>35</v>
      </c>
      <c r="E10" s="63">
        <v>1990</v>
      </c>
      <c r="F10" s="62">
        <v>2025</v>
      </c>
      <c r="G10" s="111">
        <v>0.46500000000000002</v>
      </c>
      <c r="H10" s="65" t="s">
        <v>32</v>
      </c>
      <c r="I10" s="63" t="s">
        <v>32</v>
      </c>
      <c r="J10" s="63" t="s">
        <v>32</v>
      </c>
      <c r="K10" s="66" t="s">
        <v>32</v>
      </c>
      <c r="L10" s="14" t="s">
        <v>481</v>
      </c>
      <c r="M10" s="14" t="s">
        <v>482</v>
      </c>
      <c r="N10" s="14" t="s">
        <v>488</v>
      </c>
      <c r="O10" s="46">
        <v>3</v>
      </c>
      <c r="P10" s="46">
        <v>4.3</v>
      </c>
      <c r="Q10" s="46">
        <v>8.1</v>
      </c>
      <c r="R10" s="112">
        <v>45839</v>
      </c>
      <c r="S10" s="22"/>
      <c r="T10" s="22"/>
      <c r="U10" s="22"/>
      <c r="V10" s="46">
        <f t="shared" si="0"/>
        <v>0</v>
      </c>
      <c r="W10" s="46">
        <f t="shared" si="0"/>
        <v>0</v>
      </c>
      <c r="X10" s="46">
        <f t="shared" si="0"/>
        <v>0</v>
      </c>
      <c r="Z10" s="89"/>
    </row>
    <row r="11" spans="2:28" s="61" customFormat="1" ht="36" customHeight="1" x14ac:dyDescent="0.25">
      <c r="B11" s="14" t="s">
        <v>491</v>
      </c>
      <c r="C11" s="62">
        <v>2004</v>
      </c>
      <c r="D11" s="62">
        <v>20</v>
      </c>
      <c r="E11" s="63">
        <v>2004</v>
      </c>
      <c r="F11" s="62">
        <v>2024</v>
      </c>
      <c r="G11" s="111">
        <v>0.47499999999999998</v>
      </c>
      <c r="H11" s="65" t="s">
        <v>32</v>
      </c>
      <c r="I11" s="63" t="s">
        <v>32</v>
      </c>
      <c r="J11" s="63" t="s">
        <v>32</v>
      </c>
      <c r="K11" s="66" t="s">
        <v>32</v>
      </c>
      <c r="L11" s="14" t="s">
        <v>481</v>
      </c>
      <c r="M11" s="14" t="s">
        <v>482</v>
      </c>
      <c r="N11" s="14" t="s">
        <v>488</v>
      </c>
      <c r="O11" s="46">
        <v>2.1</v>
      </c>
      <c r="P11" s="46">
        <v>3.1</v>
      </c>
      <c r="Q11" s="46">
        <v>5.6</v>
      </c>
      <c r="R11" s="112">
        <v>45839</v>
      </c>
      <c r="S11" s="22"/>
      <c r="T11" s="22"/>
      <c r="U11" s="22"/>
      <c r="V11" s="46">
        <f t="shared" si="0"/>
        <v>0</v>
      </c>
      <c r="W11" s="46">
        <f t="shared" si="0"/>
        <v>0</v>
      </c>
      <c r="X11" s="46">
        <f t="shared" si="0"/>
        <v>0</v>
      </c>
      <c r="Z11" s="89"/>
    </row>
    <row r="12" spans="2:28" s="61" customFormat="1" ht="36" customHeight="1" x14ac:dyDescent="0.25">
      <c r="B12" s="14" t="s">
        <v>492</v>
      </c>
      <c r="C12" s="62">
        <v>2004</v>
      </c>
      <c r="D12" s="63" t="s">
        <v>32</v>
      </c>
      <c r="E12" s="63">
        <v>2004</v>
      </c>
      <c r="F12" s="63" t="s">
        <v>32</v>
      </c>
      <c r="G12" s="111">
        <v>0.46</v>
      </c>
      <c r="H12" s="65" t="s">
        <v>32</v>
      </c>
      <c r="I12" s="63" t="s">
        <v>32</v>
      </c>
      <c r="J12" s="63" t="s">
        <v>32</v>
      </c>
      <c r="K12" s="66" t="s">
        <v>32</v>
      </c>
      <c r="L12" s="14" t="s">
        <v>481</v>
      </c>
      <c r="M12" s="14" t="s">
        <v>482</v>
      </c>
      <c r="N12" s="14" t="s">
        <v>488</v>
      </c>
      <c r="O12" s="46">
        <v>2</v>
      </c>
      <c r="P12" s="46">
        <v>2.9</v>
      </c>
      <c r="Q12" s="46">
        <v>5.2</v>
      </c>
      <c r="R12" s="112">
        <v>45839</v>
      </c>
      <c r="S12" s="22"/>
      <c r="T12" s="22"/>
      <c r="U12" s="22"/>
      <c r="V12" s="46">
        <f t="shared" si="0"/>
        <v>0</v>
      </c>
      <c r="W12" s="46">
        <f t="shared" si="0"/>
        <v>0</v>
      </c>
      <c r="X12" s="46">
        <f t="shared" si="0"/>
        <v>0</v>
      </c>
      <c r="Z12" s="89"/>
    </row>
    <row r="13" spans="2:28" s="61" customFormat="1" ht="36" customHeight="1" x14ac:dyDescent="0.25">
      <c r="B13" s="62"/>
      <c r="C13" s="62"/>
      <c r="D13" s="89"/>
      <c r="E13" s="95"/>
      <c r="F13" s="95"/>
      <c r="G13" s="96"/>
      <c r="H13" s="97"/>
      <c r="I13" s="95"/>
      <c r="J13" s="95"/>
      <c r="K13" s="97"/>
      <c r="L13" s="89"/>
      <c r="M13" s="95"/>
      <c r="N13" s="89"/>
      <c r="O13" s="98"/>
      <c r="P13" s="98"/>
      <c r="Q13" s="98"/>
      <c r="R13" s="97"/>
      <c r="S13" s="100">
        <f t="shared" ref="S13:X13" si="1">SUM(S5:S12)</f>
        <v>0</v>
      </c>
      <c r="T13" s="100">
        <f t="shared" si="1"/>
        <v>0</v>
      </c>
      <c r="U13" s="100">
        <f t="shared" si="1"/>
        <v>0</v>
      </c>
      <c r="V13" s="101">
        <f t="shared" si="1"/>
        <v>0</v>
      </c>
      <c r="W13" s="101">
        <f t="shared" si="1"/>
        <v>0</v>
      </c>
      <c r="X13" s="101">
        <f t="shared" si="1"/>
        <v>0</v>
      </c>
      <c r="Z13" s="89"/>
    </row>
    <row r="14" spans="2:28" s="61" customFormat="1" ht="36" customHeight="1" x14ac:dyDescent="0.25">
      <c r="B14" s="62" t="s">
        <v>472</v>
      </c>
      <c r="C14" s="102">
        <f>S13+T13+U13</f>
        <v>0</v>
      </c>
      <c r="D14" s="89"/>
      <c r="E14" s="89"/>
      <c r="F14" s="89"/>
      <c r="G14" s="96"/>
      <c r="H14" s="103"/>
      <c r="I14" s="89"/>
      <c r="J14" s="89"/>
      <c r="K14" s="89"/>
      <c r="L14" s="89"/>
      <c r="M14" s="89"/>
      <c r="N14" s="89"/>
      <c r="O14" s="104"/>
      <c r="P14" s="104"/>
      <c r="Q14" s="104"/>
      <c r="R14" s="103"/>
      <c r="S14" s="105"/>
      <c r="T14" s="105"/>
      <c r="U14" s="105"/>
      <c r="V14" s="104"/>
      <c r="W14" s="104"/>
      <c r="X14" s="104"/>
      <c r="Z14" s="89"/>
    </row>
    <row r="15" spans="2:28" s="61" customFormat="1" ht="36" customHeight="1" x14ac:dyDescent="0.25">
      <c r="B15" s="62" t="s">
        <v>473</v>
      </c>
      <c r="C15" s="106">
        <f>SUM(V13+W13+X13)</f>
        <v>0</v>
      </c>
      <c r="D15" s="89"/>
      <c r="E15" s="89"/>
      <c r="F15" s="89"/>
      <c r="G15" s="96"/>
      <c r="H15" s="103"/>
      <c r="I15" s="89"/>
      <c r="J15" s="89"/>
      <c r="K15" s="89"/>
      <c r="L15" s="89"/>
      <c r="M15" s="89"/>
      <c r="N15" s="89"/>
      <c r="O15" s="104"/>
      <c r="P15" s="104"/>
      <c r="Q15" s="104"/>
      <c r="R15" s="103"/>
      <c r="S15" s="105"/>
      <c r="T15" s="105"/>
      <c r="U15" s="105"/>
      <c r="V15" s="104"/>
      <c r="W15" s="104"/>
      <c r="X15" s="104"/>
      <c r="Z15" s="89"/>
    </row>
    <row r="16" spans="2:28" ht="36" customHeight="1" thickBot="1" x14ac:dyDescent="0.3">
      <c r="B16" s="62" t="s">
        <v>474</v>
      </c>
      <c r="C16" s="107"/>
    </row>
    <row r="17" spans="2:35" ht="36" customHeight="1" x14ac:dyDescent="0.25">
      <c r="B17" s="2" t="s">
        <v>475</v>
      </c>
      <c r="C17" s="108">
        <f>SUM(C15:C16)</f>
        <v>0</v>
      </c>
    </row>
    <row r="18" spans="2:35" ht="36" customHeight="1" x14ac:dyDescent="0.25"/>
    <row r="19" spans="2:35" ht="36" customHeight="1" x14ac:dyDescent="0.25"/>
    <row r="20" spans="2:35" ht="36" customHeight="1" x14ac:dyDescent="0.25"/>
    <row r="21" spans="2:35" ht="36" customHeight="1" x14ac:dyDescent="0.25"/>
    <row r="22" spans="2:35" s="3" customFormat="1" ht="36" customHeight="1" x14ac:dyDescent="0.25">
      <c r="B22" s="2"/>
      <c r="C22" s="2"/>
      <c r="G22" s="4"/>
      <c r="H22" s="6"/>
      <c r="O22" s="7"/>
      <c r="P22" s="7"/>
      <c r="Q22" s="7"/>
      <c r="R22" s="6"/>
      <c r="S22" s="9"/>
      <c r="T22" s="9"/>
      <c r="U22" s="9"/>
      <c r="V22" s="7"/>
      <c r="W22" s="7"/>
      <c r="X22" s="7"/>
      <c r="Y22" s="1"/>
      <c r="AA22" s="1"/>
      <c r="AB22" s="1"/>
      <c r="AC22" s="1"/>
      <c r="AD22" s="1"/>
      <c r="AE22" s="1"/>
      <c r="AF22" s="1"/>
      <c r="AG22" s="1"/>
      <c r="AH22" s="1"/>
      <c r="AI22" s="1"/>
    </row>
    <row r="23" spans="2:35" s="3" customFormat="1" ht="36" customHeight="1" x14ac:dyDescent="0.25">
      <c r="B23" s="2"/>
      <c r="C23" s="2"/>
      <c r="G23" s="4"/>
      <c r="H23" s="6"/>
      <c r="O23" s="7"/>
      <c r="P23" s="7"/>
      <c r="Q23" s="7"/>
      <c r="R23" s="6"/>
      <c r="S23" s="9"/>
      <c r="T23" s="9"/>
      <c r="U23" s="9"/>
      <c r="V23" s="7"/>
      <c r="W23" s="7"/>
      <c r="X23" s="7"/>
      <c r="Y23" s="1"/>
      <c r="AA23" s="1"/>
      <c r="AB23" s="1"/>
      <c r="AC23" s="1"/>
      <c r="AD23" s="1"/>
      <c r="AE23" s="1"/>
      <c r="AF23" s="1"/>
      <c r="AG23" s="1"/>
      <c r="AH23" s="1"/>
      <c r="AI23" s="1"/>
    </row>
    <row r="24" spans="2:35" s="3" customFormat="1" ht="36" customHeight="1" x14ac:dyDescent="0.25">
      <c r="B24" s="2"/>
      <c r="C24" s="2"/>
      <c r="G24" s="4"/>
      <c r="H24" s="6"/>
      <c r="O24" s="7"/>
      <c r="P24" s="7"/>
      <c r="Q24" s="7"/>
      <c r="R24" s="6"/>
      <c r="S24" s="9"/>
      <c r="T24" s="9"/>
      <c r="U24" s="9"/>
      <c r="V24" s="7"/>
      <c r="W24" s="7"/>
      <c r="X24" s="7"/>
      <c r="Y24" s="1"/>
      <c r="AA24" s="1"/>
      <c r="AB24" s="1"/>
      <c r="AC24" s="1"/>
      <c r="AD24" s="1"/>
      <c r="AE24" s="1"/>
      <c r="AF24" s="1"/>
      <c r="AG24" s="1"/>
      <c r="AH24" s="1"/>
      <c r="AI24" s="1"/>
    </row>
    <row r="25" spans="2:35" s="3" customFormat="1" ht="36" customHeight="1" x14ac:dyDescent="0.25">
      <c r="B25" s="2"/>
      <c r="C25" s="2"/>
      <c r="G25" s="4"/>
      <c r="H25" s="6"/>
      <c r="O25" s="7"/>
      <c r="P25" s="7"/>
      <c r="Q25" s="7"/>
      <c r="R25" s="6"/>
      <c r="S25" s="9"/>
      <c r="T25" s="9"/>
      <c r="U25" s="9"/>
      <c r="V25" s="7"/>
      <c r="W25" s="7"/>
      <c r="X25" s="7"/>
      <c r="Y25" s="1"/>
      <c r="AA25" s="1"/>
      <c r="AB25" s="1"/>
      <c r="AC25" s="1"/>
      <c r="AD25" s="1"/>
      <c r="AE25" s="1"/>
      <c r="AF25" s="1"/>
      <c r="AG25" s="1"/>
      <c r="AH25" s="1"/>
      <c r="AI25" s="1"/>
    </row>
    <row r="26" spans="2:35" s="3" customFormat="1" ht="36" customHeight="1" x14ac:dyDescent="0.25">
      <c r="B26" s="2"/>
      <c r="C26" s="2"/>
      <c r="G26" s="4"/>
      <c r="H26" s="6"/>
      <c r="O26" s="7"/>
      <c r="P26" s="7"/>
      <c r="Q26" s="7"/>
      <c r="R26" s="6"/>
      <c r="S26" s="9"/>
      <c r="T26" s="9"/>
      <c r="U26" s="9"/>
      <c r="V26" s="7"/>
      <c r="W26" s="7"/>
      <c r="X26" s="7"/>
      <c r="Y26" s="1"/>
      <c r="AA26" s="1"/>
      <c r="AB26" s="1"/>
      <c r="AC26" s="1"/>
      <c r="AD26" s="1"/>
      <c r="AE26" s="1"/>
      <c r="AF26" s="1"/>
      <c r="AG26" s="1"/>
      <c r="AH26" s="1"/>
      <c r="AI26" s="1"/>
    </row>
    <row r="27" spans="2:35" s="3" customFormat="1" ht="36" customHeight="1" x14ac:dyDescent="0.25">
      <c r="B27" s="2"/>
      <c r="C27" s="2"/>
      <c r="G27" s="4"/>
      <c r="H27" s="6"/>
      <c r="O27" s="7"/>
      <c r="P27" s="7"/>
      <c r="Q27" s="7"/>
      <c r="R27" s="6"/>
      <c r="S27" s="9"/>
      <c r="T27" s="9"/>
      <c r="U27" s="9"/>
      <c r="V27" s="7"/>
      <c r="W27" s="7"/>
      <c r="X27" s="7"/>
      <c r="Y27" s="1"/>
      <c r="AA27" s="1"/>
      <c r="AB27" s="1"/>
      <c r="AC27" s="1"/>
      <c r="AD27" s="1"/>
      <c r="AE27" s="1"/>
      <c r="AF27" s="1"/>
      <c r="AG27" s="1"/>
      <c r="AH27" s="1"/>
      <c r="AI27" s="1"/>
    </row>
    <row r="28" spans="2:35" s="3" customFormat="1" x14ac:dyDescent="0.25">
      <c r="B28" s="2"/>
      <c r="C28" s="2"/>
      <c r="G28" s="4"/>
      <c r="H28" s="6"/>
      <c r="O28" s="7"/>
      <c r="P28" s="7"/>
      <c r="Q28" s="7"/>
      <c r="R28" s="6"/>
      <c r="S28" s="9"/>
      <c r="T28" s="9"/>
      <c r="U28" s="9"/>
      <c r="V28" s="7"/>
      <c r="W28" s="7"/>
      <c r="X28" s="7"/>
      <c r="Y28" s="1"/>
      <c r="AA28" s="1"/>
      <c r="AB28" s="1"/>
      <c r="AC28" s="1"/>
      <c r="AD28" s="1"/>
      <c r="AE28" s="1"/>
      <c r="AF28" s="1"/>
      <c r="AG28" s="1"/>
      <c r="AH28" s="1"/>
      <c r="AI28" s="1"/>
    </row>
    <row r="29" spans="2:35" s="3" customFormat="1" x14ac:dyDescent="0.25">
      <c r="B29" s="2"/>
      <c r="C29" s="2"/>
      <c r="G29" s="4"/>
      <c r="H29" s="6"/>
      <c r="O29" s="7"/>
      <c r="P29" s="7"/>
      <c r="Q29" s="7"/>
      <c r="R29" s="6"/>
      <c r="S29" s="9"/>
      <c r="T29" s="9"/>
      <c r="U29" s="9"/>
      <c r="V29" s="7"/>
      <c r="W29" s="7"/>
      <c r="X29" s="7"/>
      <c r="Y29" s="1"/>
      <c r="AA29" s="1"/>
      <c r="AB29" s="1"/>
      <c r="AC29" s="1"/>
      <c r="AD29" s="1"/>
      <c r="AE29" s="1"/>
      <c r="AF29" s="1"/>
      <c r="AG29" s="1"/>
      <c r="AH29" s="1"/>
      <c r="AI29" s="1"/>
    </row>
    <row r="30" spans="2:35" s="3" customFormat="1" x14ac:dyDescent="0.25">
      <c r="B30" s="2"/>
      <c r="C30" s="2"/>
      <c r="G30" s="4"/>
      <c r="H30" s="6"/>
      <c r="O30" s="7"/>
      <c r="P30" s="7"/>
      <c r="Q30" s="7"/>
      <c r="R30" s="6"/>
      <c r="S30" s="9"/>
      <c r="T30" s="9"/>
      <c r="U30" s="9"/>
      <c r="V30" s="7"/>
      <c r="W30" s="7"/>
      <c r="X30" s="7"/>
      <c r="Y30" s="1"/>
      <c r="AA30" s="1"/>
      <c r="AB30" s="1"/>
      <c r="AC30" s="1"/>
      <c r="AD30" s="1"/>
      <c r="AE30" s="1"/>
      <c r="AF30" s="1"/>
      <c r="AG30" s="1"/>
      <c r="AH30" s="1"/>
      <c r="AI30" s="1"/>
    </row>
    <row r="31" spans="2:35" s="3" customFormat="1" x14ac:dyDescent="0.25">
      <c r="B31" s="2"/>
      <c r="C31" s="2"/>
      <c r="G31" s="4"/>
      <c r="H31" s="6"/>
      <c r="O31" s="7"/>
      <c r="P31" s="7"/>
      <c r="Q31" s="7"/>
      <c r="R31" s="6"/>
      <c r="S31" s="9"/>
      <c r="T31" s="9"/>
      <c r="U31" s="9"/>
      <c r="V31" s="7"/>
      <c r="W31" s="7"/>
      <c r="X31" s="7"/>
      <c r="Y31" s="1"/>
      <c r="AA31" s="1"/>
      <c r="AB31" s="1"/>
      <c r="AC31" s="1"/>
      <c r="AD31" s="1"/>
      <c r="AE31" s="1"/>
      <c r="AF31" s="1"/>
      <c r="AG31" s="1"/>
      <c r="AH31" s="1"/>
      <c r="AI31" s="1"/>
    </row>
    <row r="32" spans="2:35" s="3" customFormat="1" x14ac:dyDescent="0.25">
      <c r="B32" s="2"/>
      <c r="C32" s="2"/>
      <c r="G32" s="4"/>
      <c r="H32" s="6"/>
      <c r="O32" s="7"/>
      <c r="P32" s="7"/>
      <c r="Q32" s="7"/>
      <c r="R32" s="6"/>
      <c r="S32" s="9"/>
      <c r="T32" s="9"/>
      <c r="U32" s="9"/>
      <c r="V32" s="7"/>
      <c r="W32" s="7"/>
      <c r="X32" s="7"/>
      <c r="Y32" s="1"/>
      <c r="AA32" s="1"/>
      <c r="AB32" s="1"/>
      <c r="AC32" s="1"/>
      <c r="AD32" s="1"/>
      <c r="AE32" s="1"/>
      <c r="AF32" s="1"/>
      <c r="AG32" s="1"/>
      <c r="AH32" s="1"/>
      <c r="AI32" s="1"/>
    </row>
    <row r="33" spans="2:35" s="3" customFormat="1" x14ac:dyDescent="0.25">
      <c r="B33" s="2"/>
      <c r="C33" s="2"/>
      <c r="G33" s="4"/>
      <c r="H33" s="6"/>
      <c r="O33" s="7"/>
      <c r="P33" s="7"/>
      <c r="Q33" s="7"/>
      <c r="R33" s="6"/>
      <c r="S33" s="9"/>
      <c r="T33" s="9"/>
      <c r="U33" s="9"/>
      <c r="V33" s="7"/>
      <c r="W33" s="7"/>
      <c r="X33" s="7"/>
      <c r="Y33" s="1"/>
      <c r="AA33" s="1"/>
      <c r="AB33" s="1"/>
      <c r="AC33" s="1"/>
      <c r="AD33" s="1"/>
      <c r="AE33" s="1"/>
      <c r="AF33" s="1"/>
      <c r="AG33" s="1"/>
      <c r="AH33" s="1"/>
      <c r="AI33" s="1"/>
    </row>
    <row r="34" spans="2:35" s="3" customFormat="1" x14ac:dyDescent="0.25">
      <c r="B34" s="2"/>
      <c r="C34" s="2"/>
      <c r="G34" s="4"/>
      <c r="H34" s="6"/>
      <c r="O34" s="7"/>
      <c r="P34" s="7"/>
      <c r="Q34" s="7"/>
      <c r="R34" s="6"/>
      <c r="S34" s="9"/>
      <c r="T34" s="9"/>
      <c r="U34" s="9"/>
      <c r="V34" s="7"/>
      <c r="W34" s="7"/>
      <c r="X34" s="7"/>
      <c r="Y34" s="1"/>
      <c r="AA34" s="1"/>
      <c r="AB34" s="1"/>
      <c r="AC34" s="1"/>
      <c r="AD34" s="1"/>
      <c r="AE34" s="1"/>
      <c r="AF34" s="1"/>
      <c r="AG34" s="1"/>
      <c r="AH34" s="1"/>
      <c r="AI34" s="1"/>
    </row>
    <row r="35" spans="2:35" s="3" customFormat="1" x14ac:dyDescent="0.25">
      <c r="B35" s="2"/>
      <c r="C35" s="2"/>
      <c r="G35" s="4"/>
      <c r="H35" s="6"/>
      <c r="O35" s="7"/>
      <c r="P35" s="7"/>
      <c r="Q35" s="7"/>
      <c r="R35" s="6"/>
      <c r="S35" s="9"/>
      <c r="T35" s="9"/>
      <c r="U35" s="9"/>
      <c r="V35" s="7"/>
      <c r="W35" s="7"/>
      <c r="X35" s="7"/>
      <c r="Y35" s="1"/>
      <c r="AA35" s="1"/>
      <c r="AB35" s="1"/>
      <c r="AC35" s="1"/>
      <c r="AD35" s="1"/>
      <c r="AE35" s="1"/>
      <c r="AF35" s="1"/>
      <c r="AG35" s="1"/>
      <c r="AH35" s="1"/>
      <c r="AI35" s="1"/>
    </row>
    <row r="36" spans="2:35" s="3" customFormat="1" x14ac:dyDescent="0.25">
      <c r="B36" s="2"/>
      <c r="C36" s="2"/>
      <c r="G36" s="4"/>
      <c r="H36" s="6"/>
      <c r="O36" s="7"/>
      <c r="P36" s="7"/>
      <c r="Q36" s="7"/>
      <c r="R36" s="6"/>
      <c r="S36" s="9"/>
      <c r="T36" s="9"/>
      <c r="U36" s="9"/>
      <c r="V36" s="7"/>
      <c r="W36" s="7"/>
      <c r="X36" s="7"/>
      <c r="Y36" s="1"/>
      <c r="AA36" s="1"/>
      <c r="AB36" s="1"/>
      <c r="AC36" s="1"/>
      <c r="AD36" s="1"/>
      <c r="AE36" s="1"/>
      <c r="AF36" s="1"/>
      <c r="AG36" s="1"/>
      <c r="AH36" s="1"/>
      <c r="AI36" s="1"/>
    </row>
    <row r="37" spans="2:35" s="3" customFormat="1" x14ac:dyDescent="0.25">
      <c r="B37" s="2"/>
      <c r="C37" s="2"/>
      <c r="G37" s="4"/>
      <c r="H37" s="6"/>
      <c r="O37" s="7"/>
      <c r="P37" s="7"/>
      <c r="Q37" s="7"/>
      <c r="R37" s="6"/>
      <c r="S37" s="9"/>
      <c r="T37" s="9"/>
      <c r="U37" s="9"/>
      <c r="V37" s="7"/>
      <c r="W37" s="7"/>
      <c r="X37" s="7"/>
      <c r="Y37" s="1"/>
      <c r="AA37" s="1"/>
      <c r="AB37" s="1"/>
      <c r="AC37" s="1"/>
      <c r="AD37" s="1"/>
      <c r="AE37" s="1"/>
      <c r="AF37" s="1"/>
      <c r="AG37" s="1"/>
      <c r="AH37" s="1"/>
      <c r="AI37" s="1"/>
    </row>
    <row r="38" spans="2:35" s="3" customFormat="1" x14ac:dyDescent="0.25">
      <c r="B38" s="2"/>
      <c r="C38" s="2"/>
      <c r="G38" s="4"/>
      <c r="H38" s="6"/>
      <c r="O38" s="7"/>
      <c r="P38" s="7"/>
      <c r="Q38" s="7"/>
      <c r="R38" s="6"/>
      <c r="S38" s="9"/>
      <c r="T38" s="9"/>
      <c r="U38" s="9"/>
      <c r="V38" s="7"/>
      <c r="W38" s="7"/>
      <c r="X38" s="7"/>
      <c r="Y38" s="1"/>
      <c r="AA38" s="1"/>
      <c r="AB38" s="1"/>
      <c r="AC38" s="1"/>
      <c r="AD38" s="1"/>
      <c r="AE38" s="1"/>
      <c r="AF38" s="1"/>
      <c r="AG38" s="1"/>
      <c r="AH38" s="1"/>
      <c r="AI38" s="1"/>
    </row>
    <row r="39" spans="2:35" s="3" customFormat="1" x14ac:dyDescent="0.25">
      <c r="B39" s="2"/>
      <c r="C39" s="2"/>
      <c r="G39" s="4"/>
      <c r="H39" s="6"/>
      <c r="O39" s="7"/>
      <c r="P39" s="7"/>
      <c r="Q39" s="7"/>
      <c r="R39" s="6"/>
      <c r="S39" s="9"/>
      <c r="T39" s="9"/>
      <c r="U39" s="9"/>
      <c r="V39" s="7"/>
      <c r="W39" s="7"/>
      <c r="X39" s="7"/>
      <c r="Y39" s="1"/>
      <c r="AA39" s="1"/>
      <c r="AB39" s="1"/>
      <c r="AC39" s="1"/>
      <c r="AD39" s="1"/>
      <c r="AE39" s="1"/>
      <c r="AF39" s="1"/>
      <c r="AG39" s="1"/>
      <c r="AH39" s="1"/>
      <c r="AI39" s="1"/>
    </row>
    <row r="40" spans="2:35" s="3" customFormat="1" x14ac:dyDescent="0.25">
      <c r="B40" s="2"/>
      <c r="C40" s="2"/>
      <c r="G40" s="4"/>
      <c r="H40" s="6"/>
      <c r="O40" s="7"/>
      <c r="P40" s="7"/>
      <c r="Q40" s="7"/>
      <c r="R40" s="6"/>
      <c r="S40" s="9"/>
      <c r="T40" s="9"/>
      <c r="U40" s="9"/>
      <c r="V40" s="7"/>
      <c r="W40" s="7"/>
      <c r="X40" s="7"/>
      <c r="Y40" s="1"/>
      <c r="AA40" s="1"/>
      <c r="AB40" s="1"/>
      <c r="AC40" s="1"/>
      <c r="AD40" s="1"/>
      <c r="AE40" s="1"/>
      <c r="AF40" s="1"/>
      <c r="AG40" s="1"/>
      <c r="AH40" s="1"/>
      <c r="AI40" s="1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Whisky</vt:lpstr>
      <vt:lpstr>Malternative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 Hildebrand</dc:creator>
  <cp:lastModifiedBy>Nick Hildebrand</cp:lastModifiedBy>
  <cp:lastPrinted>2026-02-15T19:39:59Z</cp:lastPrinted>
  <dcterms:created xsi:type="dcterms:W3CDTF">2025-11-02T20:34:12Z</dcterms:created>
  <dcterms:modified xsi:type="dcterms:W3CDTF">2026-07-22T18:11:37Z</dcterms:modified>
</cp:coreProperties>
</file>